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" yWindow="585" windowWidth="22710" windowHeight="8670"/>
  </bookViews>
  <sheets>
    <sheet name="Wykonanie WPF" sheetId="1" r:id="rId1"/>
  </sheets>
  <calcPr calcId="114210"/>
</workbook>
</file>

<file path=xl/calcChain.xml><?xml version="1.0" encoding="utf-8"?>
<calcChain xmlns="http://schemas.openxmlformats.org/spreadsheetml/2006/main">
  <c r="F75" i="1"/>
  <c r="G75"/>
  <c r="G92"/>
  <c r="G91"/>
  <c r="G90"/>
  <c r="G89"/>
  <c r="G88"/>
  <c r="G87"/>
  <c r="G86"/>
  <c r="G85"/>
  <c r="G84"/>
  <c r="G83"/>
  <c r="G82"/>
  <c r="G81"/>
  <c r="G80"/>
  <c r="G79"/>
  <c r="G78"/>
  <c r="F77"/>
  <c r="G77"/>
  <c r="F76"/>
  <c r="G76"/>
  <c r="G74"/>
  <c r="G73"/>
  <c r="G72"/>
  <c r="G71"/>
  <c r="G70"/>
  <c r="G69"/>
  <c r="G68"/>
  <c r="G67"/>
  <c r="G66"/>
  <c r="G65"/>
  <c r="G64"/>
  <c r="G63"/>
  <c r="G62"/>
  <c r="G61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<sst xmlns="http://schemas.openxmlformats.org/spreadsheetml/2006/main" count="310" uniqueCount="204">
  <si>
    <t>Lp.</t>
  </si>
  <si>
    <t>Wyszczególnienie</t>
  </si>
  <si>
    <t>Plan 2024 – UCHWAŁA WPF</t>
  </si>
  <si>
    <t xml:space="preserve">Plan 2024 – ZMIANA WPF </t>
  </si>
  <si>
    <t>Plan wg stanu budżetu na dzień 31.12.2024</t>
  </si>
  <si>
    <t>Wykonanie 2024</t>
  </si>
  <si>
    <t>Wykonanie planu (względem planu na 31.12.2024)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</si>
  <si>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</si>
  <si>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</si>
  <si>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</si>
  <si>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</si>
  <si>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</si>
  <si>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</si>
  <si>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</si>
  <si>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</si>
  <si>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</si>
  <si>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</si>
  <si>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</si>
  <si>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</si>
  <si>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</si>
  <si>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1</t>
  </si>
  <si>
    <t>Dochody ogółem</t>
  </si>
  <si>
    <t>1.1</t>
  </si>
  <si>
    <t>Dochody bieżące, z tego:</t>
  </si>
  <si>
    <t>1.1.1</t>
  </si>
  <si>
    <t>dochody z tytułu udziału we wpływach z podatku dochodowego od osób fizycznych</t>
  </si>
  <si>
    <t>1.1.2</t>
  </si>
  <si>
    <t>dochody z tytułu udziału we wpływach z 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</si>
  <si>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</si>
  <si>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</si>
  <si>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</si>
  <si>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</si>
  <si>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</si>
  <si>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 tym:</t>
  </si>
  <si>
    <t>1.1.5.1</t>
  </si>
  <si>
    <t>z podatku od nieruchomości</t>
  </si>
  <si>
    <t>1.2</t>
  </si>
  <si>
    <t>Dochody majątkowe, w tym:</t>
  </si>
  <si>
    <t>1.2.1</t>
  </si>
  <si>
    <t>ze sprzedaży majątku</t>
  </si>
  <si>
    <t>1.2.2</t>
  </si>
  <si>
    <t>z tytułu dotacji oraz środków przeznaczonych na inwestycje</t>
  </si>
  <si>
    <t>2</t>
  </si>
  <si>
    <t>Wydatki ogółem</t>
  </si>
  <si>
    <t>2.1</t>
  </si>
  <si>
    <t>Wydatki bieżące, w tym:</t>
  </si>
  <si>
    <t>2.1.1</t>
  </si>
  <si>
    <t>na wynagrodzenia i składki od nich naliczane</t>
  </si>
  <si>
    <t>2.1.2</t>
  </si>
  <si>
    <t>z tytułu poręczeń i gwarancji, w tym:</t>
  </si>
  <si>
    <t>2.1.2.1</t>
  </si>
  <si>
    <t>gwarancje i poręczenia podlegające wyłączeniu z limitu spłaty zobowiązań, o którym mowa w art. 243 ustawy</t>
  </si>
  <si>
    <t>2.1.3</t>
  </si>
  <si>
    <t>wydatki na obsługę długu, w tym:</t>
  </si>
  <si>
    <t>2.1.3.1</t>
  </si>
  <si>
    <t>odsetki i dyskonto podlegające wyłączeniu z limitu spłaty zobowiązań, o którym mowa w art. 243 ustawy, w 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</si>
  <si>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</si>
  <si>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 limitu spłaty zobowiązań, o 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</si>
  <si>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</si>
  <si>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</si>
  <si>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</si>
  <si>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 tym:</t>
  </si>
  <si>
    <t>2.2.1</t>
  </si>
  <si>
    <t>Inwestycje i zakupy inwestycyjne, o których mowa w art. 236 ust. 4 pkt 1 ustawy, w tym:</t>
  </si>
  <si>
    <t>2.2.1.1</t>
  </si>
  <si>
    <t>wydatki o charakterze dotacyjnym na inwestycje i zakupy inwestycyjne</t>
  </si>
  <si>
    <t>3</t>
  </si>
  <si>
    <t>Wynik budżetu</t>
  </si>
  <si>
    <t>3.1</t>
  </si>
  <si>
    <t>Kwota prognozowanej nadwyżki budżetu przeznaczana na spłatę kredytów, pożyczek i wykup papierów wartościowych</t>
  </si>
  <si>
    <t>4</t>
  </si>
  <si>
    <t>Przychody budżetu</t>
  </si>
  <si>
    <t>4.1</t>
  </si>
  <si>
    <t>Kredyty, pożyczki, emisja papierów wartościowych, w tym:</t>
  </si>
  <si>
    <t>4.1.1</t>
  </si>
  <si>
    <t>na pokrycie deficytu budżetu</t>
  </si>
  <si>
    <t>4.2</t>
  </si>
  <si>
    <t>Nadwyżka budżetowa z lat ubiegłych, w tym:</t>
  </si>
  <si>
    <t>4.2.1</t>
  </si>
  <si>
    <t>4.3</t>
  </si>
  <si>
    <t>Wolne środki, o których mowa w art. 217 ust. 2 pkt 6 ustawy, w tym:</t>
  </si>
  <si>
    <t>4.3.1</t>
  </si>
  <si>
    <t>4.4</t>
  </si>
  <si>
    <t>Spłaty udzielonych pożyczek w latach ubiegłych, w tym:</t>
  </si>
  <si>
    <t>4.4.1</t>
  </si>
  <si>
    <t>4.5</t>
  </si>
  <si>
    <t>Inne przychody niezwiązane z zaciągnięciem długu, w tym:</t>
  </si>
  <si>
    <t>4.5.1</t>
  </si>
  <si>
    <t>5</t>
  </si>
  <si>
    <t>Rozchody budżetu</t>
  </si>
  <si>
    <t>5.1</t>
  </si>
  <si>
    <t>Spłaty rat kapitałowych kredytów i pożyczek oraz wykup papierów wartościowych, w 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</si>
  <si>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</si>
  <si>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</si>
  <si>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</si>
  <si>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 art. 243 ust. 3 ustawy</t>
  </si>
  <si>
    <t>5.1.1.2</t>
  </si>
  <si>
    <t>kwota przypadających na dany rok kwot wyłączeń określonych w art. 243 ust. 3a ustawy</t>
  </si>
  <si>
    <t>5.1.1.3</t>
  </si>
  <si>
    <t>kwota wyłączeń z tytułu wcześniejszej spłaty zobowiązań, określonych w art. 243 ust. 3b ustawy, z tego:</t>
  </si>
  <si>
    <t>5.1.1.3.1</t>
  </si>
  <si>
    <t>środkami nowego zobowiązania</t>
  </si>
  <si>
    <t>5.1.1.3.2</t>
  </si>
  <si>
    <t>wolnymi środkami, o których mowa w art. 217 ust. 2 pkt 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</si>
  <si>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</si>
  <si>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</si>
  <si>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</si>
  <si>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</si>
  <si>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</si>
  <si>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rozchody, niezwiązane ze spłatą długu</t>
  </si>
  <si>
    <t>6</t>
  </si>
  <si>
    <t>Kwota długu, w tym:</t>
  </si>
  <si>
    <t>6.1</t>
  </si>
  <si>
    <t>kwota długu, którego planowana spłata dokona się z wydatków</t>
  </si>
  <si>
    <t>7</t>
  </si>
  <si>
    <t>Relacja zrównoważenia wydatków bieżących, o której mowa w art. 242 ustawy</t>
  </si>
  <si>
    <t/>
  </si>
  <si>
    <t>7.1</t>
  </si>
  <si>
    <t>Różnica między dochodami bieżącymi a wydatkami bieżącymi</t>
  </si>
  <si>
    <t>7.2</t>
  </si>
  <si>
    <t>Różnica między dochodami bieżącymi, skorygowanymi o środki, a wydatkami bieżącymi</t>
  </si>
  <si>
    <t>8</t>
  </si>
  <si>
    <t>Wskaźnik spłaty zobowiązań</t>
  </si>
  <si>
    <t>8.1</t>
  </si>
  <si>
    <t>Relacja określona po lewej stronie nierówności we wzorze, o którym mowa w art. 243 ust. 1 ustawy (po uwzględnieniu zobowiązań związku współtworzonego przez jednostkę samorządu terytorialnego oraz po uwzględnieniu ustawowych wyłączeń przypadających na dany rok)</t>
  </si>
  <si>
    <t>8.2</t>
  </si>
  <si>
    <t>Relacja określona po prawej stronie nierówności we wzorze, o którym mowa w art. 243 ust. 1 ustawy, ustalona dla danego roku (wkaźnik jednoroczny)</t>
  </si>
  <si>
    <t>8.3</t>
  </si>
  <si>
    <t>Dopuszczalny limit spłaty zobowiązań określony po prawej stronie nierówności we wzorze, o którym mowa w art. 243 ustawy, po uwzględnieniu ustawowych wyłączeń, obliczony w oparciu o plan 3. kwartału roku poprzedzającego pierwszy rok prognozy (wskaźnik ustalony w oparciu o średnią arytmetyczną z poprzednich lat)</t>
  </si>
  <si>
    <t>8.3.1</t>
  </si>
  <si>
    <t>Dopuszczalny limit spłaty zobowiązań określony po prawej stronie nierówności we wzorze, o którym mowa w art. 243 ustawy, po uwzględnieniu ustawowych wyłączeń, obliczony w oparciu o wykonanie roku poprzedzającego pierwszy rok prognozy (wskaźnik ustalony w oparciu o średnią arytmetyczną z poprzednich lat)</t>
  </si>
  <si>
    <t>8.4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</si>
  <si>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plan 3 kwartałów roku poprzedzającego rok budżetowy</t>
  </si>
  <si>
    <t>Tak</t>
  </si>
  <si>
    <t>8.4.1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</si>
  <si>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wykonanie roku poprzedzającego rok budżetowy</t>
  </si>
  <si>
    <t>9</t>
  </si>
  <si>
    <t>Finansowanie programów, projektów lub zadań realizowanych z udziałem środków, o których mowa w art. 5 ust. 1 pkt 2 i 3 ustawy</t>
  </si>
  <si>
    <t>9.1</t>
  </si>
  <si>
    <t>Dochody bieżące na programy, projekty lub zadania finansowe z udziałem środków, o których mowa w art. 5 ust. 1 pkt 2 i 3 ustawy</t>
  </si>
  <si>
    <t>9.1.1</t>
  </si>
  <si>
    <t>Dotacje i środki o charakterze bieżącym na realizację programu, projektu lub zadania finansowanego z udziałem środków, o których mowa w art. 5 ust. 1 pkt 2 ustawy, w tym:</t>
  </si>
  <si>
    <t>9.1.1.1</t>
  </si>
  <si>
    <t>środki określone w art. 5 ust. 1 pkt 2 ustawy</t>
  </si>
  <si>
    <t>9.2</t>
  </si>
  <si>
    <t>Dochody majątkowe na programy, projekty lub zadania finansowe z udziałem środków, o których mowa w art. 5 ust. 1 pkt 2 i 3 ustawy</t>
  </si>
  <si>
    <t>9.2.1</t>
  </si>
  <si>
    <t>Dochody majątkowe na programy, projekty lub zadania finansowe z udziałem środków, o których mowa w art. 5 ust. 1 pkt 2 ustawy, w tym:</t>
  </si>
  <si>
    <t>9.2.1.1</t>
  </si>
  <si>
    <t>9.3</t>
  </si>
  <si>
    <t>Wydatki bieżące na programy, projekty lub zadania finansowe z udziałem środków, o których mowa w art. 5 ust. 1 pkt 2 i 3 ustawy</t>
  </si>
  <si>
    <t>9.3.1</t>
  </si>
  <si>
    <t>Wydatki bieżące na programy, projekty lub zadania finansowe z udziałem środków, o których mowa w art. 5 ust. 1 pkt 2 ustawy, w tym:</t>
  </si>
  <si>
    <t>9.3.1.1</t>
  </si>
  <si>
    <t>finansowane środkami określonymi w art. 5 ust. 1 pkt 2 ustawy</t>
  </si>
  <si>
    <t>9.4</t>
  </si>
  <si>
    <t>Wydatki majątkowe na programy, projekty lub zadania finansowe z udziałem środków, o których mowa w art. 5 ust. 1 pkt 2 i 3 ustawy</t>
  </si>
  <si>
    <t>9.4.1</t>
  </si>
  <si>
    <t>Wydatki majątkowe na programy, projekty lub zadania finansowe z udziałem środków, o których mowa w art. 5 ust. 1 pkt 2 ustawy, w tym:</t>
  </si>
  <si>
    <t>9.4.1.1</t>
  </si>
  <si>
    <t>10</t>
  </si>
  <si>
    <t>Informacje uzupełniające o wybranych kategoriach finansowych</t>
  </si>
  <si>
    <t>10.1</t>
  </si>
  <si>
    <t>Wydatki objęte limitem, o którym mowa w art. 226 ust. 3 pkt 4 ustawy, z 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</si>
  <si>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</si>
  <si>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</si>
  <si>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</si>
  <si>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</si>
  <si>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</si>
  <si>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</si>
  <si>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</si>
  <si>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 związku z likwidacją lub przekształceniem samodzielnego publicznego zakładu opieki zdrowotnej</t>
  </si>
  <si>
    <t>10.4</t>
  </si>
  <si>
    <t>Kwota zobowiązań związku współtworzonego przez jednostkę samorządu terytorialnego przypadających do spłaty w danym roku budżetowym, podlegająca doliczeniu zgodnie z art. 244 ustawy</t>
  </si>
  <si>
    <t>10.5</t>
  </si>
  <si>
    <t>Kwota zobowiązań wynikających z przejęcia przez jednostkę samorządu terytorialnego zobowiązań po likwidowanych i przekształcanych samorządowych osobach prawnych</t>
  </si>
  <si>
    <t>10.6</t>
  </si>
  <si>
    <t>Spłaty, o których mowa w poz. 5.1., wynikające wyłącznie z tytułu zobowiązań już zaciągniętych</t>
  </si>
  <si>
    <t>10.7</t>
  </si>
  <si>
    <t>Wydatki zmniejszające dług, w tym:</t>
  </si>
  <si>
    <t>10.7.1</t>
  </si>
  <si>
    <t>spłata zobowiązań wymagalnych z lat poprzednich, innych niż w poz. 10.7.3</t>
  </si>
  <si>
    <t>10.7.2</t>
  </si>
  <si>
    <t>spłata zobowiązań zaliczanych do tytułu dłużnego – kredyt i pożyczka, w tym:</t>
  </si>
  <si>
    <t>10.7.2.1</t>
  </si>
  <si>
    <t>zobowiązań zaciągniętych po dniu 1 stycznia 2019 r.</t>
  </si>
  <si>
    <t>10.7.2.1.1</t>
  </si>
  <si>
    <t>dokonywana w formie wydatku bieżącego</t>
  </si>
  <si>
    <t>10.7.3</t>
  </si>
  <si>
    <t>wypłaty z tytułu wymagalnych poręczeń i gwarancji</t>
  </si>
  <si>
    <t>10.8</t>
  </si>
  <si>
    <t>Kwota wzrostu(+)/spadku(−) kwoty długu wynikająca z operacji niekasowych (m.in. umorzenia, różnice kursowe)</t>
  </si>
  <si>
    <t>10.9</t>
  </si>
  <si>
    <t>Wcześniejsza spłata zobowiązań, wyłączona z limitu spłaty zobowiązań, dokonywana w 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</si>
  <si>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</si>
  <si>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</si>
  <si>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</si>
  <si>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</si>
  <si>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str.158</t>
  </si>
  <si>
    <t>str.159</t>
  </si>
  <si>
    <t>str.160</t>
  </si>
  <si>
    <t>str.161</t>
  </si>
  <si>
    <t>str.162</t>
  </si>
  <si>
    <t>str.163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</si>
</sst>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8"/>
      <name val="Times New Roman"/>
    </font>
    <font>
      <b/>
      <sz val="8"/>
      <name val="Times New Roman"/>
    </font>
    <font>
      <sz val="14"/>
      <name val="Calibri"/>
    </font>
    <font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1" xfId="0" applyFont="1" applyFill="1" applyBorder="1" applyAlignment="1">
      <alignment wrapText="1"/>
    </xf>
    <xf numFmtId="4" fontId="2" fillId="6" borderId="1" xfId="0" applyNumberFormat="1" applyFont="1" applyFill="1" applyBorder="1" applyAlignment="1">
      <alignment horizontal="left" vertical="center"/>
    </xf>
    <xf numFmtId="4" fontId="2" fillId="6" borderId="1" xfId="0" applyNumberFormat="1" applyFont="1" applyFill="1" applyBorder="1" applyAlignment="1">
      <alignment horizontal="left" vertical="center" wrapText="1"/>
    </xf>
    <xf numFmtId="4" fontId="2" fillId="6" borderId="1" xfId="0" applyNumberFormat="1" applyFont="1" applyFill="1" applyBorder="1" applyAlignment="1">
      <alignment horizontal="right" vertical="center"/>
    </xf>
    <xf numFmtId="10" fontId="2" fillId="2" borderId="1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horizontal="left" vertical="center"/>
    </xf>
    <xf numFmtId="4" fontId="1" fillId="6" borderId="1" xfId="0" applyNumberFormat="1" applyFont="1" applyFill="1" applyBorder="1" applyAlignment="1">
      <alignment horizontal="left" vertical="center" wrapText="1"/>
    </xf>
    <xf numFmtId="4" fontId="1" fillId="6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10" fontId="1" fillId="2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0" fontId="1" fillId="6" borderId="1" xfId="0" applyNumberFormat="1" applyFont="1" applyFill="1" applyBorder="1" applyAlignment="1">
      <alignment horizontal="left" vertical="center"/>
    </xf>
    <xf numFmtId="10" fontId="1" fillId="6" borderId="1" xfId="0" applyNumberFormat="1" applyFont="1" applyFill="1" applyBorder="1" applyAlignment="1">
      <alignment horizontal="left" vertical="center" wrapText="1"/>
    </xf>
    <xf numFmtId="10" fontId="1" fillId="6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4" fontId="2" fillId="6" borderId="1" xfId="0" applyNumberFormat="1" applyFont="1" applyFill="1" applyBorder="1" applyAlignment="1">
      <alignment horizontal="right" vertical="center"/>
    </xf>
    <xf numFmtId="10" fontId="2" fillId="2" borderId="1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/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2"/>
  <sheetViews>
    <sheetView tabSelected="1" view="pageBreakPreview" zoomScale="60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AE93" sqref="AE93"/>
    </sheetView>
  </sheetViews>
  <sheetFormatPr defaultRowHeight="15"/>
  <cols>
    <col min="1" max="1" width="7.140625" customWidth="1"/>
    <col min="2" max="2" width="42.85546875" customWidth="1"/>
    <col min="3" max="3" width="17.28515625" customWidth="1"/>
    <col min="4" max="4" width="15.7109375" customWidth="1"/>
    <col min="5" max="5" width="18" customWidth="1"/>
    <col min="6" max="6" width="14.28515625" customWidth="1"/>
    <col min="7" max="7" width="19.42578125" customWidth="1"/>
    <col min="8" max="20" width="14.28515625" hidden="1" customWidth="1"/>
  </cols>
  <sheetData>
    <row r="1" spans="1:20" ht="3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33.950000000000003" customHeight="1">
      <c r="A2" s="2" t="s">
        <v>20</v>
      </c>
      <c r="B2" s="3" t="s">
        <v>21</v>
      </c>
      <c r="C2" s="4">
        <v>50572172</v>
      </c>
      <c r="D2" s="4">
        <v>54804259.490000002</v>
      </c>
      <c r="E2" s="4">
        <v>54804407.240000002</v>
      </c>
      <c r="F2" s="4">
        <v>39349465.25</v>
      </c>
      <c r="G2" s="5">
        <f t="shared" ref="G2:G24" si="0">IF($E2=0,0,$F2/$E2)</f>
        <v>0.71799819086958527</v>
      </c>
      <c r="H2" s="4">
        <v>24807894</v>
      </c>
      <c r="I2" s="4">
        <v>24803737</v>
      </c>
      <c r="J2" s="4">
        <v>24943638</v>
      </c>
      <c r="K2" s="4">
        <v>23776982</v>
      </c>
      <c r="L2" s="4">
        <v>26437316</v>
      </c>
      <c r="M2" s="4">
        <v>24857020</v>
      </c>
      <c r="N2" s="4">
        <v>25505465</v>
      </c>
      <c r="O2" s="4">
        <v>26531003</v>
      </c>
      <c r="P2" s="4">
        <v>27326699</v>
      </c>
      <c r="Q2" s="4">
        <v>27761043</v>
      </c>
      <c r="R2" s="4">
        <v>28410988</v>
      </c>
      <c r="S2" s="4">
        <v>28410988</v>
      </c>
      <c r="T2" s="4">
        <v>28728988</v>
      </c>
    </row>
    <row r="3" spans="1:20" ht="33.950000000000003" customHeight="1">
      <c r="A3" s="2" t="s">
        <v>22</v>
      </c>
      <c r="B3" s="3" t="s">
        <v>23</v>
      </c>
      <c r="C3" s="4">
        <v>25026829</v>
      </c>
      <c r="D3" s="4">
        <v>28874050.23</v>
      </c>
      <c r="E3" s="4">
        <v>28874197.98</v>
      </c>
      <c r="F3" s="4">
        <v>26871595.32</v>
      </c>
      <c r="G3" s="5">
        <f t="shared" si="0"/>
        <v>0.93064386891760176</v>
      </c>
      <c r="H3" s="4">
        <v>24328393</v>
      </c>
      <c r="I3" s="4">
        <v>21861603</v>
      </c>
      <c r="J3" s="4">
        <v>22495590</v>
      </c>
      <c r="K3" s="4">
        <v>23147962</v>
      </c>
      <c r="L3" s="4">
        <v>23796105</v>
      </c>
      <c r="M3" s="4">
        <v>24438600</v>
      </c>
      <c r="N3" s="4">
        <v>25090448</v>
      </c>
      <c r="O3" s="4">
        <v>25751003</v>
      </c>
      <c r="P3" s="4">
        <v>26546699</v>
      </c>
      <c r="Q3" s="4">
        <v>27081043</v>
      </c>
      <c r="R3" s="4">
        <v>27730988</v>
      </c>
      <c r="S3" s="4">
        <v>28410988</v>
      </c>
      <c r="T3" s="4">
        <v>28728988</v>
      </c>
    </row>
    <row r="4" spans="1:20" ht="33.950000000000003" customHeight="1">
      <c r="A4" s="6" t="s">
        <v>24</v>
      </c>
      <c r="B4" s="7" t="s">
        <v>25</v>
      </c>
      <c r="C4" s="8">
        <v>2366557</v>
      </c>
      <c r="D4" s="9">
        <v>2635171</v>
      </c>
      <c r="E4" s="8">
        <v>2635171</v>
      </c>
      <c r="F4" s="8">
        <v>2635171</v>
      </c>
      <c r="G4" s="10">
        <f t="shared" si="0"/>
        <v>1</v>
      </c>
      <c r="H4" s="9">
        <v>1935881</v>
      </c>
      <c r="I4" s="9">
        <v>1984278</v>
      </c>
      <c r="J4" s="9">
        <v>2041822</v>
      </c>
      <c r="K4" s="9">
        <v>2101035</v>
      </c>
      <c r="L4" s="9">
        <v>2159864</v>
      </c>
      <c r="M4" s="9">
        <v>2218180</v>
      </c>
      <c r="N4" s="9">
        <v>2278071</v>
      </c>
      <c r="O4" s="9">
        <v>2337301</v>
      </c>
      <c r="P4" s="9">
        <v>2398071</v>
      </c>
      <c r="Q4" s="9">
        <v>2458023</v>
      </c>
      <c r="R4" s="9">
        <v>2517016</v>
      </c>
      <c r="S4" s="9">
        <v>2219016</v>
      </c>
      <c r="T4" s="9">
        <v>2537016</v>
      </c>
    </row>
    <row r="5" spans="1:20" ht="33.950000000000003" customHeight="1">
      <c r="A5" s="6" t="s">
        <v>26</v>
      </c>
      <c r="B5" s="7" t="s">
        <v>27</v>
      </c>
      <c r="C5" s="8">
        <v>34863</v>
      </c>
      <c r="D5" s="9">
        <v>34863</v>
      </c>
      <c r="E5" s="8">
        <v>34863</v>
      </c>
      <c r="F5" s="8">
        <v>34863</v>
      </c>
      <c r="G5" s="10">
        <f t="shared" si="0"/>
        <v>1</v>
      </c>
      <c r="H5" s="9">
        <v>29121</v>
      </c>
      <c r="I5" s="9">
        <v>29849</v>
      </c>
      <c r="J5" s="9">
        <v>30715</v>
      </c>
      <c r="K5" s="9">
        <v>31606</v>
      </c>
      <c r="L5" s="9">
        <v>32491</v>
      </c>
      <c r="M5" s="9">
        <v>33368</v>
      </c>
      <c r="N5" s="9">
        <v>34269</v>
      </c>
      <c r="O5" s="9">
        <v>35160</v>
      </c>
      <c r="P5" s="9">
        <v>36074</v>
      </c>
      <c r="Q5" s="9">
        <v>36976</v>
      </c>
      <c r="R5" s="9">
        <v>37863</v>
      </c>
      <c r="S5" s="9">
        <v>37863</v>
      </c>
      <c r="T5" s="9">
        <v>37863</v>
      </c>
    </row>
    <row r="6" spans="1:20" ht="17.649999999999999" customHeight="1">
      <c r="A6" s="6" t="s">
        <v>28</v>
      </c>
      <c r="B6" s="7" t="s">
        <v>29</v>
      </c>
      <c r="C6" s="8">
        <v>4886325</v>
      </c>
      <c r="D6" s="9">
        <v>6350955</v>
      </c>
      <c r="E6" s="8">
        <v>6350955</v>
      </c>
      <c r="F6" s="8">
        <v>6350955</v>
      </c>
      <c r="G6" s="10">
        <f t="shared" si="0"/>
        <v>1</v>
      </c>
      <c r="H6" s="9">
        <v>4461131</v>
      </c>
      <c r="I6" s="9">
        <v>4572659</v>
      </c>
      <c r="J6" s="9">
        <v>4705266</v>
      </c>
      <c r="K6" s="9">
        <v>4841719</v>
      </c>
      <c r="L6" s="9">
        <v>4977287</v>
      </c>
      <c r="M6" s="9">
        <v>5111674</v>
      </c>
      <c r="N6" s="9">
        <v>5249689</v>
      </c>
      <c r="O6" s="9">
        <v>5386181</v>
      </c>
      <c r="P6" s="9">
        <v>5526222</v>
      </c>
      <c r="Q6" s="9">
        <v>5664378</v>
      </c>
      <c r="R6" s="9">
        <v>5800323</v>
      </c>
      <c r="S6" s="9">
        <v>5800323</v>
      </c>
      <c r="T6" s="9">
        <v>5800323</v>
      </c>
    </row>
    <row r="7" spans="1:20" ht="33.950000000000003" customHeight="1">
      <c r="A7" s="6" t="s">
        <v>30</v>
      </c>
      <c r="B7" s="7" t="s">
        <v>31</v>
      </c>
      <c r="C7" s="8">
        <v>2235585</v>
      </c>
      <c r="D7" s="9">
        <v>4597950.38</v>
      </c>
      <c r="E7" s="8">
        <v>4598098.13</v>
      </c>
      <c r="F7" s="8">
        <v>4497179.28</v>
      </c>
      <c r="G7" s="10">
        <f t="shared" si="0"/>
        <v>0.97805204518329847</v>
      </c>
      <c r="H7" s="9">
        <v>2875580</v>
      </c>
      <c r="I7" s="9">
        <v>2947470</v>
      </c>
      <c r="J7" s="9">
        <v>2732947</v>
      </c>
      <c r="K7" s="9">
        <v>3120902</v>
      </c>
      <c r="L7" s="9">
        <v>3208287</v>
      </c>
      <c r="M7" s="9">
        <v>3294911</v>
      </c>
      <c r="N7" s="9">
        <v>3383874</v>
      </c>
      <c r="O7" s="9">
        <v>3471855</v>
      </c>
      <c r="P7" s="9">
        <v>3562123</v>
      </c>
      <c r="Q7" s="9">
        <v>3651176</v>
      </c>
      <c r="R7" s="9">
        <v>3738804</v>
      </c>
      <c r="S7" s="9">
        <v>3738804</v>
      </c>
      <c r="T7" s="9">
        <v>3738804</v>
      </c>
    </row>
    <row r="8" spans="1:20" ht="33.950000000000003" customHeight="1">
      <c r="A8" s="6" t="s">
        <v>32</v>
      </c>
      <c r="B8" s="7" t="s">
        <v>33</v>
      </c>
      <c r="C8" s="8">
        <v>15503499</v>
      </c>
      <c r="D8" s="9">
        <v>15255110.85</v>
      </c>
      <c r="E8" s="8">
        <v>15255110.85</v>
      </c>
      <c r="F8" s="8">
        <v>13353427.039999999</v>
      </c>
      <c r="G8" s="10">
        <f t="shared" si="0"/>
        <v>0.87534120015915839</v>
      </c>
      <c r="H8" s="9">
        <v>15026680</v>
      </c>
      <c r="I8" s="9">
        <v>12327347</v>
      </c>
      <c r="J8" s="9">
        <v>12984840</v>
      </c>
      <c r="K8" s="9">
        <v>13052700</v>
      </c>
      <c r="L8" s="9">
        <v>13418176</v>
      </c>
      <c r="M8" s="9">
        <v>13780467</v>
      </c>
      <c r="N8" s="9">
        <v>14144545</v>
      </c>
      <c r="O8" s="9">
        <v>14520506</v>
      </c>
      <c r="P8" s="9">
        <v>15024209</v>
      </c>
      <c r="Q8" s="9">
        <v>15270490</v>
      </c>
      <c r="R8" s="9">
        <v>15636982</v>
      </c>
      <c r="S8" s="9">
        <v>15635982</v>
      </c>
      <c r="T8" s="9">
        <v>15635982</v>
      </c>
    </row>
    <row r="9" spans="1:20" ht="33.950000000000003" customHeight="1">
      <c r="A9" s="6" t="s">
        <v>34</v>
      </c>
      <c r="B9" s="7" t="s">
        <v>35</v>
      </c>
      <c r="C9" s="8">
        <v>8330847</v>
      </c>
      <c r="D9" s="9">
        <v>8373847</v>
      </c>
      <c r="E9" s="8">
        <v>8373847</v>
      </c>
      <c r="F9" s="8">
        <v>8461874.0199999996</v>
      </c>
      <c r="G9" s="10">
        <f t="shared" si="0"/>
        <v>1.0105121361782703</v>
      </c>
      <c r="H9" s="9">
        <v>9020796</v>
      </c>
      <c r="I9" s="9">
        <v>6171316</v>
      </c>
      <c r="J9" s="9">
        <v>6350284</v>
      </c>
      <c r="K9" s="9">
        <v>6534442</v>
      </c>
      <c r="L9" s="9">
        <v>6717406</v>
      </c>
      <c r="M9" s="9">
        <v>6898776</v>
      </c>
      <c r="N9" s="9">
        <v>7085043</v>
      </c>
      <c r="O9" s="9">
        <v>7269254</v>
      </c>
      <c r="P9" s="9">
        <v>7458255</v>
      </c>
      <c r="Q9" s="9">
        <v>7644711</v>
      </c>
      <c r="R9" s="9">
        <v>7828184</v>
      </c>
      <c r="S9" s="9">
        <v>7828184</v>
      </c>
      <c r="T9" s="9">
        <v>7828184</v>
      </c>
    </row>
    <row r="10" spans="1:20" ht="33.950000000000003" customHeight="1">
      <c r="A10" s="2" t="s">
        <v>36</v>
      </c>
      <c r="B10" s="3" t="s">
        <v>37</v>
      </c>
      <c r="C10" s="4">
        <v>25545343</v>
      </c>
      <c r="D10" s="4">
        <v>25930209.260000002</v>
      </c>
      <c r="E10" s="4">
        <v>25930209.260000002</v>
      </c>
      <c r="F10" s="4">
        <v>12477869.93</v>
      </c>
      <c r="G10" s="5">
        <f t="shared" si="0"/>
        <v>0.48120976598705623</v>
      </c>
      <c r="H10" s="4">
        <v>479501</v>
      </c>
      <c r="I10" s="4">
        <v>2942134</v>
      </c>
      <c r="J10" s="4">
        <v>2448048</v>
      </c>
      <c r="K10" s="4">
        <v>629020</v>
      </c>
      <c r="L10" s="4">
        <v>2641211</v>
      </c>
      <c r="M10" s="4">
        <v>418420</v>
      </c>
      <c r="N10" s="4">
        <v>415017</v>
      </c>
      <c r="O10" s="4">
        <v>780000</v>
      </c>
      <c r="P10" s="4">
        <v>780000</v>
      </c>
      <c r="Q10" s="4">
        <v>680000</v>
      </c>
      <c r="R10" s="4">
        <v>680000</v>
      </c>
      <c r="S10" s="4">
        <v>0</v>
      </c>
      <c r="T10" s="4">
        <v>0</v>
      </c>
    </row>
    <row r="11" spans="1:20" ht="33.950000000000003" customHeight="1">
      <c r="A11" s="6" t="s">
        <v>38</v>
      </c>
      <c r="B11" s="7" t="s">
        <v>39</v>
      </c>
      <c r="C11" s="8">
        <v>503000</v>
      </c>
      <c r="D11" s="9">
        <v>273000</v>
      </c>
      <c r="E11" s="8">
        <v>273000</v>
      </c>
      <c r="F11" s="8">
        <v>269314.43</v>
      </c>
      <c r="G11" s="10">
        <f t="shared" si="0"/>
        <v>0.98649974358974357</v>
      </c>
      <c r="H11" s="9">
        <v>200000</v>
      </c>
      <c r="I11" s="9">
        <v>563714</v>
      </c>
      <c r="J11" s="9">
        <v>650000</v>
      </c>
      <c r="K11" s="9">
        <v>200000</v>
      </c>
      <c r="L11" s="9">
        <v>450000</v>
      </c>
      <c r="M11" s="9">
        <v>200000</v>
      </c>
      <c r="N11" s="9">
        <v>200000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</row>
    <row r="12" spans="1:20" ht="33.950000000000003" customHeight="1">
      <c r="A12" s="6" t="s">
        <v>40</v>
      </c>
      <c r="B12" s="7" t="s">
        <v>41</v>
      </c>
      <c r="C12" s="8">
        <v>25042028</v>
      </c>
      <c r="D12" s="9">
        <v>25639894.260000002</v>
      </c>
      <c r="E12" s="8">
        <v>25639894.260000002</v>
      </c>
      <c r="F12" s="8">
        <v>12191164.5</v>
      </c>
      <c r="G12" s="10">
        <f t="shared" si="0"/>
        <v>0.47547639535390185</v>
      </c>
      <c r="H12" s="9">
        <v>279501</v>
      </c>
      <c r="I12" s="9">
        <v>2378420</v>
      </c>
      <c r="J12" s="9">
        <v>1798048</v>
      </c>
      <c r="K12" s="9">
        <v>429020</v>
      </c>
      <c r="L12" s="9">
        <v>2191211</v>
      </c>
      <c r="M12" s="9">
        <v>218420</v>
      </c>
      <c r="N12" s="9">
        <v>215017</v>
      </c>
      <c r="O12" s="9">
        <v>780000</v>
      </c>
      <c r="P12" s="9">
        <v>780000</v>
      </c>
      <c r="Q12" s="9">
        <v>680000</v>
      </c>
      <c r="R12" s="9">
        <v>680000</v>
      </c>
      <c r="S12" s="9">
        <v>0</v>
      </c>
      <c r="T12" s="9">
        <v>0</v>
      </c>
    </row>
    <row r="13" spans="1:20" ht="33.950000000000003" customHeight="1">
      <c r="A13" s="2" t="s">
        <v>42</v>
      </c>
      <c r="B13" s="3" t="s">
        <v>43</v>
      </c>
      <c r="C13" s="4">
        <v>50471781</v>
      </c>
      <c r="D13" s="4">
        <v>62008489.100000001</v>
      </c>
      <c r="E13" s="4">
        <v>62008636.850000001</v>
      </c>
      <c r="F13" s="4">
        <v>47243040.490000002</v>
      </c>
      <c r="G13" s="5">
        <f t="shared" si="0"/>
        <v>0.76187839130025969</v>
      </c>
      <c r="H13" s="4">
        <v>23686974</v>
      </c>
      <c r="I13" s="4">
        <v>23482817</v>
      </c>
      <c r="J13" s="4">
        <v>23522718</v>
      </c>
      <c r="K13" s="4">
        <v>23076062</v>
      </c>
      <c r="L13" s="4">
        <v>25686396</v>
      </c>
      <c r="M13" s="4">
        <v>24106100</v>
      </c>
      <c r="N13" s="4">
        <v>24780923</v>
      </c>
      <c r="O13" s="4">
        <v>25751003</v>
      </c>
      <c r="P13" s="4">
        <v>26546699</v>
      </c>
      <c r="Q13" s="4">
        <v>27081043</v>
      </c>
      <c r="R13" s="4">
        <v>27730988</v>
      </c>
      <c r="S13" s="4">
        <v>27730988</v>
      </c>
      <c r="T13" s="4">
        <v>27730988</v>
      </c>
    </row>
    <row r="14" spans="1:20" ht="33.950000000000003" customHeight="1">
      <c r="A14" s="2" t="s">
        <v>44</v>
      </c>
      <c r="B14" s="3" t="s">
        <v>45</v>
      </c>
      <c r="C14" s="4">
        <v>24086066.300000001</v>
      </c>
      <c r="D14" s="4">
        <v>30735404.440000001</v>
      </c>
      <c r="E14" s="4">
        <v>30735552.190000001</v>
      </c>
      <c r="F14" s="4">
        <v>28398475.620000001</v>
      </c>
      <c r="G14" s="5">
        <f t="shared" si="0"/>
        <v>0.92396178355434322</v>
      </c>
      <c r="H14" s="4">
        <v>22350804</v>
      </c>
      <c r="I14" s="4">
        <v>20506647</v>
      </c>
      <c r="J14" s="4">
        <v>20946548</v>
      </c>
      <c r="K14" s="4">
        <v>21425940</v>
      </c>
      <c r="L14" s="4">
        <v>21960226</v>
      </c>
      <c r="M14" s="4">
        <v>22527405</v>
      </c>
      <c r="N14" s="4">
        <v>23124630</v>
      </c>
      <c r="O14" s="4">
        <v>23687209</v>
      </c>
      <c r="P14" s="4">
        <v>24295508</v>
      </c>
      <c r="Q14" s="4">
        <v>24920058</v>
      </c>
      <c r="R14" s="4">
        <v>25557740</v>
      </c>
      <c r="S14" s="4">
        <v>25557740</v>
      </c>
      <c r="T14" s="4">
        <v>25557740</v>
      </c>
    </row>
    <row r="15" spans="1:20" ht="33.950000000000003" customHeight="1">
      <c r="A15" s="6" t="s">
        <v>46</v>
      </c>
      <c r="B15" s="7" t="s">
        <v>47</v>
      </c>
      <c r="C15" s="8">
        <v>11129507.18</v>
      </c>
      <c r="D15" s="9">
        <v>12247569.75</v>
      </c>
      <c r="E15" s="8">
        <v>12271147.970000001</v>
      </c>
      <c r="F15" s="8">
        <v>11779389.609999999</v>
      </c>
      <c r="G15" s="10">
        <f t="shared" si="0"/>
        <v>0.95992564337075614</v>
      </c>
      <c r="H15" s="9">
        <v>9293129</v>
      </c>
      <c r="I15" s="9">
        <v>9455759</v>
      </c>
      <c r="J15" s="9">
        <v>9725248</v>
      </c>
      <c r="K15" s="9">
        <v>9997555</v>
      </c>
      <c r="L15" s="9">
        <v>10274987</v>
      </c>
      <c r="M15" s="9">
        <v>10557549</v>
      </c>
      <c r="N15" s="9">
        <v>10847882</v>
      </c>
      <c r="O15" s="9">
        <v>11143487</v>
      </c>
      <c r="P15" s="9">
        <v>11441575</v>
      </c>
      <c r="Q15" s="9">
        <v>11744777</v>
      </c>
      <c r="R15" s="9">
        <v>12053077</v>
      </c>
      <c r="S15" s="9">
        <v>12053077</v>
      </c>
      <c r="T15" s="9">
        <v>12053077</v>
      </c>
    </row>
    <row r="16" spans="1:20" ht="17.649999999999999" customHeight="1">
      <c r="A16" s="6" t="s">
        <v>48</v>
      </c>
      <c r="B16" s="7" t="s">
        <v>49</v>
      </c>
      <c r="C16" s="8">
        <v>0</v>
      </c>
      <c r="D16" s="8">
        <v>0</v>
      </c>
      <c r="E16" s="8">
        <v>0</v>
      </c>
      <c r="F16" s="8">
        <v>0</v>
      </c>
      <c r="G16" s="10">
        <f t="shared" si="0"/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</row>
    <row r="17" spans="1:24" ht="33.950000000000003" customHeight="1">
      <c r="A17" s="6" t="s">
        <v>50</v>
      </c>
      <c r="B17" s="7" t="s">
        <v>51</v>
      </c>
      <c r="C17" s="8">
        <v>0</v>
      </c>
      <c r="D17" s="8">
        <v>0</v>
      </c>
      <c r="E17" s="8">
        <v>0</v>
      </c>
      <c r="F17" s="8">
        <v>0</v>
      </c>
      <c r="G17" s="10">
        <f t="shared" si="0"/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</row>
    <row r="18" spans="1:24" ht="17.649999999999999" customHeight="1">
      <c r="A18" s="6" t="s">
        <v>52</v>
      </c>
      <c r="B18" s="7" t="s">
        <v>53</v>
      </c>
      <c r="C18" s="8">
        <v>600000</v>
      </c>
      <c r="D18" s="8">
        <v>600000</v>
      </c>
      <c r="E18" s="8">
        <v>600000</v>
      </c>
      <c r="F18" s="8">
        <v>523616.19</v>
      </c>
      <c r="G18" s="10">
        <f t="shared" si="0"/>
        <v>0.87269364999999999</v>
      </c>
      <c r="H18" s="8">
        <v>491200</v>
      </c>
      <c r="I18" s="8">
        <v>385322</v>
      </c>
      <c r="J18" s="8">
        <v>367000</v>
      </c>
      <c r="K18" s="8">
        <v>297382</v>
      </c>
      <c r="L18" s="8">
        <v>272200</v>
      </c>
      <c r="M18" s="8">
        <v>213702</v>
      </c>
      <c r="N18" s="8">
        <v>167210</v>
      </c>
      <c r="O18" s="8">
        <v>113300</v>
      </c>
      <c r="P18" s="8">
        <v>90000</v>
      </c>
      <c r="Q18" s="8">
        <v>70000</v>
      </c>
      <c r="R18" s="8">
        <v>50000</v>
      </c>
      <c r="S18" s="8">
        <v>30000</v>
      </c>
      <c r="T18" s="8">
        <v>30000</v>
      </c>
    </row>
    <row r="19" spans="1:24" ht="82.15" customHeight="1">
      <c r="A19" s="6" t="s">
        <v>54</v>
      </c>
      <c r="B19" s="7" t="s">
        <v>55</v>
      </c>
      <c r="C19" s="8">
        <v>0</v>
      </c>
      <c r="D19" s="8">
        <v>0</v>
      </c>
      <c r="E19" s="8">
        <v>0</v>
      </c>
      <c r="F19" s="11">
        <v>0</v>
      </c>
      <c r="G19" s="10">
        <f t="shared" si="0"/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</row>
    <row r="20" spans="1:24" ht="49.9" customHeight="1">
      <c r="A20" s="6" t="s">
        <v>56</v>
      </c>
      <c r="B20" s="7" t="s">
        <v>57</v>
      </c>
      <c r="C20" s="8">
        <v>239000</v>
      </c>
      <c r="D20" s="8">
        <v>239000</v>
      </c>
      <c r="E20" s="8">
        <v>239000</v>
      </c>
      <c r="F20" s="11">
        <v>208573.78234999999</v>
      </c>
      <c r="G20" s="10">
        <f t="shared" si="0"/>
        <v>0.87269364999999999</v>
      </c>
      <c r="H20" s="8">
        <v>232300</v>
      </c>
      <c r="I20" s="8">
        <v>222000</v>
      </c>
      <c r="J20" s="8">
        <v>212000</v>
      </c>
      <c r="K20" s="8">
        <v>51800</v>
      </c>
      <c r="L20" s="8">
        <v>41700</v>
      </c>
      <c r="M20" s="8">
        <v>31600</v>
      </c>
      <c r="N20" s="8">
        <v>21300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X20" s="20" t="s">
        <v>198</v>
      </c>
    </row>
    <row r="21" spans="1:24" ht="33.950000000000003" customHeight="1">
      <c r="A21" s="6" t="s">
        <v>58</v>
      </c>
      <c r="B21" s="7" t="s">
        <v>59</v>
      </c>
      <c r="C21" s="8">
        <v>0</v>
      </c>
      <c r="D21" s="8">
        <v>0</v>
      </c>
      <c r="E21" s="8">
        <v>0</v>
      </c>
      <c r="F21" s="11">
        <v>0</v>
      </c>
      <c r="G21" s="10">
        <f t="shared" si="0"/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:24" ht="33.950000000000003" customHeight="1">
      <c r="A22" s="2" t="s">
        <v>60</v>
      </c>
      <c r="B22" s="3" t="s">
        <v>61</v>
      </c>
      <c r="C22" s="4">
        <v>26385714.699999999</v>
      </c>
      <c r="D22" s="4">
        <v>31273084.66</v>
      </c>
      <c r="E22" s="4">
        <v>31273084.66</v>
      </c>
      <c r="F22" s="4">
        <v>18844564.870000001</v>
      </c>
      <c r="G22" s="5">
        <f t="shared" si="0"/>
        <v>0.6025809438012758</v>
      </c>
      <c r="H22" s="4">
        <v>1336170</v>
      </c>
      <c r="I22" s="4">
        <v>2976170</v>
      </c>
      <c r="J22" s="4">
        <v>2576170</v>
      </c>
      <c r="K22" s="4">
        <v>1650122</v>
      </c>
      <c r="L22" s="4">
        <v>3726170</v>
      </c>
      <c r="M22" s="4">
        <v>1578695</v>
      </c>
      <c r="N22" s="4">
        <v>1656293</v>
      </c>
      <c r="O22" s="4">
        <v>2063794</v>
      </c>
      <c r="P22" s="4">
        <v>2251191</v>
      </c>
      <c r="Q22" s="4">
        <v>2160985</v>
      </c>
      <c r="R22" s="4">
        <v>2173248</v>
      </c>
      <c r="S22" s="4">
        <v>2173248</v>
      </c>
      <c r="T22" s="4">
        <v>2173248</v>
      </c>
    </row>
    <row r="23" spans="1:24" ht="33.950000000000003" customHeight="1">
      <c r="A23" s="6" t="s">
        <v>62</v>
      </c>
      <c r="B23" s="7" t="s">
        <v>63</v>
      </c>
      <c r="C23" s="8">
        <v>26385714.699999999</v>
      </c>
      <c r="D23" s="9">
        <v>31273084.66</v>
      </c>
      <c r="E23" s="8">
        <v>31273084.66</v>
      </c>
      <c r="F23" s="8">
        <v>18844564.870000001</v>
      </c>
      <c r="G23" s="10">
        <f t="shared" si="0"/>
        <v>0.6025809438012758</v>
      </c>
      <c r="H23" s="9">
        <v>1336170</v>
      </c>
      <c r="I23" s="9">
        <v>2976170</v>
      </c>
      <c r="J23" s="9">
        <v>2576170</v>
      </c>
      <c r="K23" s="9">
        <v>1650122</v>
      </c>
      <c r="L23" s="9">
        <v>3726170</v>
      </c>
      <c r="M23" s="9">
        <v>1578695</v>
      </c>
      <c r="N23" s="9">
        <v>1656293</v>
      </c>
      <c r="O23" s="9">
        <v>2063794</v>
      </c>
      <c r="P23" s="9">
        <v>2251191</v>
      </c>
      <c r="Q23" s="9">
        <v>2160985</v>
      </c>
      <c r="R23" s="9">
        <v>2173248</v>
      </c>
      <c r="S23" s="9">
        <v>2173248</v>
      </c>
      <c r="T23" s="9">
        <v>2173248</v>
      </c>
    </row>
    <row r="24" spans="1:24" ht="33.950000000000003" customHeight="1">
      <c r="A24" s="6" t="s">
        <v>64</v>
      </c>
      <c r="B24" s="7" t="s">
        <v>65</v>
      </c>
      <c r="C24" s="8">
        <v>1706610</v>
      </c>
      <c r="D24" s="9">
        <v>1706610</v>
      </c>
      <c r="E24" s="8">
        <v>1706610</v>
      </c>
      <c r="F24" s="8">
        <v>480100</v>
      </c>
      <c r="G24" s="10">
        <f t="shared" si="0"/>
        <v>0.28131793438454011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</row>
    <row r="25" spans="1:24" ht="17.649999999999999" customHeight="1">
      <c r="A25" s="2" t="s">
        <v>66</v>
      </c>
      <c r="B25" s="3" t="s">
        <v>67</v>
      </c>
      <c r="C25" s="4">
        <v>100391</v>
      </c>
      <c r="D25" s="4">
        <v>-7204229.6100000003</v>
      </c>
      <c r="E25" s="4">
        <v>-7204229.6100000003</v>
      </c>
      <c r="F25" s="4">
        <v>-7893575.2400000002</v>
      </c>
      <c r="G25" s="5"/>
      <c r="H25" s="4">
        <v>1120920</v>
      </c>
      <c r="I25" s="4">
        <v>1320920</v>
      </c>
      <c r="J25" s="4">
        <v>1420920</v>
      </c>
      <c r="K25" s="4">
        <v>700920</v>
      </c>
      <c r="L25" s="4">
        <v>750920</v>
      </c>
      <c r="M25" s="4">
        <v>750920</v>
      </c>
      <c r="N25" s="4">
        <v>724542</v>
      </c>
      <c r="O25" s="4">
        <v>780000</v>
      </c>
      <c r="P25" s="4">
        <v>780000</v>
      </c>
      <c r="Q25" s="4">
        <v>680000</v>
      </c>
      <c r="R25" s="4">
        <v>680000</v>
      </c>
      <c r="S25" s="4">
        <v>680000</v>
      </c>
      <c r="T25" s="4">
        <v>998000</v>
      </c>
    </row>
    <row r="26" spans="1:24" ht="33.950000000000003" customHeight="1">
      <c r="A26" s="6" t="s">
        <v>68</v>
      </c>
      <c r="B26" s="7" t="s">
        <v>69</v>
      </c>
      <c r="C26" s="8">
        <v>100391</v>
      </c>
      <c r="D26" s="8">
        <v>0</v>
      </c>
      <c r="E26" s="8">
        <v>0</v>
      </c>
      <c r="F26" s="8">
        <v>0</v>
      </c>
      <c r="G26" s="10"/>
      <c r="H26" s="8">
        <v>1120920</v>
      </c>
      <c r="I26" s="8">
        <v>1320920</v>
      </c>
      <c r="J26" s="8">
        <v>1420920</v>
      </c>
      <c r="K26" s="8">
        <v>700920</v>
      </c>
      <c r="L26" s="8">
        <v>750920</v>
      </c>
      <c r="M26" s="8">
        <v>750920</v>
      </c>
      <c r="N26" s="8">
        <v>724542</v>
      </c>
      <c r="O26" s="8">
        <v>780000</v>
      </c>
      <c r="P26" s="8">
        <v>780000</v>
      </c>
      <c r="Q26" s="8">
        <v>680000</v>
      </c>
      <c r="R26" s="8">
        <v>680000</v>
      </c>
      <c r="S26" s="8">
        <v>680000</v>
      </c>
      <c r="T26" s="8">
        <v>998000</v>
      </c>
    </row>
    <row r="27" spans="1:24" ht="33.950000000000003" customHeight="1">
      <c r="A27" s="2" t="s">
        <v>70</v>
      </c>
      <c r="B27" s="3" t="s">
        <v>71</v>
      </c>
      <c r="C27" s="4">
        <v>2748789</v>
      </c>
      <c r="D27" s="4">
        <v>10010580.91</v>
      </c>
      <c r="E27" s="4">
        <v>10010580.91</v>
      </c>
      <c r="F27" s="4">
        <v>9908814.9800000004</v>
      </c>
      <c r="G27" s="5">
        <f t="shared" ref="G27:G51" si="1">IF($E27=0,0,$F27/$E27)</f>
        <v>0.98983416338023489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</row>
    <row r="28" spans="1:24" ht="33.950000000000003" customHeight="1">
      <c r="A28" s="2" t="s">
        <v>72</v>
      </c>
      <c r="B28" s="3" t="s">
        <v>73</v>
      </c>
      <c r="C28" s="4">
        <v>2581790</v>
      </c>
      <c r="D28" s="4">
        <v>6853131.2999999998</v>
      </c>
      <c r="E28" s="4">
        <v>6853131.2999999998</v>
      </c>
      <c r="F28" s="4">
        <v>6836365.3700000001</v>
      </c>
      <c r="G28" s="5">
        <f t="shared" si="1"/>
        <v>0.99755353731512486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</row>
    <row r="29" spans="1:24" ht="33.950000000000003" customHeight="1">
      <c r="A29" s="6" t="s">
        <v>74</v>
      </c>
      <c r="B29" s="7" t="s">
        <v>75</v>
      </c>
      <c r="C29" s="8">
        <v>0</v>
      </c>
      <c r="D29" s="8">
        <v>6853131.2999999998</v>
      </c>
      <c r="E29" s="8">
        <v>6853131.2999999998</v>
      </c>
      <c r="F29" s="8">
        <v>6836365.3700000001</v>
      </c>
      <c r="G29" s="10">
        <f t="shared" si="1"/>
        <v>0.99755353731512486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</row>
    <row r="30" spans="1:24" ht="17.649999999999999" customHeight="1">
      <c r="A30" s="2" t="s">
        <v>76</v>
      </c>
      <c r="B30" s="3" t="s">
        <v>77</v>
      </c>
      <c r="C30" s="4">
        <v>166999</v>
      </c>
      <c r="D30" s="12">
        <v>2847449.61</v>
      </c>
      <c r="E30" s="4">
        <v>2847449.61</v>
      </c>
      <c r="F30" s="4">
        <v>2847449.61</v>
      </c>
      <c r="G30" s="5">
        <f t="shared" si="1"/>
        <v>1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</row>
    <row r="31" spans="1:24" ht="33.950000000000003" customHeight="1">
      <c r="A31" s="6" t="s">
        <v>78</v>
      </c>
      <c r="B31" s="7" t="s">
        <v>75</v>
      </c>
      <c r="C31" s="8">
        <v>0</v>
      </c>
      <c r="D31" s="9">
        <v>351098.31</v>
      </c>
      <c r="E31" s="8">
        <v>351098.31</v>
      </c>
      <c r="F31" s="8">
        <v>1057209.8700000001</v>
      </c>
      <c r="G31" s="10">
        <f t="shared" si="1"/>
        <v>3.0111505521060473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</row>
    <row r="32" spans="1:24" ht="33.950000000000003" customHeight="1">
      <c r="A32" s="6" t="s">
        <v>79</v>
      </c>
      <c r="B32" s="7" t="s">
        <v>80</v>
      </c>
      <c r="C32" s="8">
        <v>0</v>
      </c>
      <c r="D32" s="9">
        <v>0</v>
      </c>
      <c r="E32" s="8">
        <v>0</v>
      </c>
      <c r="F32" s="8">
        <v>0</v>
      </c>
      <c r="G32" s="10">
        <f t="shared" si="1"/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</row>
    <row r="33" spans="1:24" ht="17.649999999999999" customHeight="1">
      <c r="A33" s="6" t="s">
        <v>81</v>
      </c>
      <c r="B33" s="7" t="s">
        <v>75</v>
      </c>
      <c r="C33" s="8">
        <v>0</v>
      </c>
      <c r="D33" s="9">
        <v>0</v>
      </c>
      <c r="E33" s="8">
        <v>0</v>
      </c>
      <c r="F33" s="8">
        <v>0</v>
      </c>
      <c r="G33" s="10">
        <f t="shared" si="1"/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</row>
    <row r="34" spans="1:24" ht="33.950000000000003" customHeight="1">
      <c r="A34" s="6" t="s">
        <v>82</v>
      </c>
      <c r="B34" s="7" t="s">
        <v>83</v>
      </c>
      <c r="C34" s="8">
        <v>0</v>
      </c>
      <c r="D34" s="9">
        <v>310000</v>
      </c>
      <c r="E34" s="8">
        <v>310000</v>
      </c>
      <c r="F34" s="8">
        <v>225000</v>
      </c>
      <c r="G34" s="10">
        <f t="shared" si="1"/>
        <v>0.72580645161290325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</row>
    <row r="35" spans="1:24" ht="17.649999999999999" customHeight="1">
      <c r="A35" s="6" t="s">
        <v>84</v>
      </c>
      <c r="B35" s="7" t="s">
        <v>75</v>
      </c>
      <c r="C35" s="8">
        <v>0</v>
      </c>
      <c r="D35" s="9">
        <v>0</v>
      </c>
      <c r="E35" s="8">
        <v>0</v>
      </c>
      <c r="F35" s="8">
        <v>0</v>
      </c>
      <c r="G35" s="10">
        <f t="shared" si="1"/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</row>
    <row r="36" spans="1:24" ht="17.649999999999999" customHeight="1">
      <c r="A36" s="2" t="s">
        <v>85</v>
      </c>
      <c r="B36" s="3" t="s">
        <v>86</v>
      </c>
      <c r="C36" s="4">
        <v>0</v>
      </c>
      <c r="D36" s="12">
        <v>0</v>
      </c>
      <c r="E36" s="4">
        <v>0</v>
      </c>
      <c r="F36" s="4">
        <v>0</v>
      </c>
      <c r="G36" s="5">
        <f t="shared" si="1"/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</row>
    <row r="37" spans="1:24" ht="17.649999999999999" customHeight="1">
      <c r="A37" s="6" t="s">
        <v>87</v>
      </c>
      <c r="B37" s="7" t="s">
        <v>75</v>
      </c>
      <c r="C37" s="8">
        <v>0</v>
      </c>
      <c r="D37" s="9">
        <v>0</v>
      </c>
      <c r="E37" s="8">
        <v>0</v>
      </c>
      <c r="F37" s="8">
        <v>0</v>
      </c>
      <c r="G37" s="10">
        <f t="shared" si="1"/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</row>
    <row r="38" spans="1:24" ht="33.950000000000003" customHeight="1">
      <c r="A38" s="2" t="s">
        <v>88</v>
      </c>
      <c r="B38" s="3" t="s">
        <v>89</v>
      </c>
      <c r="C38" s="4">
        <v>2849180</v>
      </c>
      <c r="D38" s="4">
        <v>2806351.3</v>
      </c>
      <c r="E38" s="4">
        <v>2806351.3</v>
      </c>
      <c r="F38" s="4">
        <v>1134087</v>
      </c>
      <c r="G38" s="5">
        <f t="shared" si="1"/>
        <v>0.40411441005265453</v>
      </c>
      <c r="H38" s="4">
        <v>1120920</v>
      </c>
      <c r="I38" s="4">
        <v>1320920</v>
      </c>
      <c r="J38" s="4">
        <v>1420920</v>
      </c>
      <c r="K38" s="4">
        <v>700920</v>
      </c>
      <c r="L38" s="4">
        <v>750920</v>
      </c>
      <c r="M38" s="4">
        <v>750920</v>
      </c>
      <c r="N38" s="4">
        <v>724542</v>
      </c>
      <c r="O38" s="4">
        <v>780000</v>
      </c>
      <c r="P38" s="4">
        <v>780000</v>
      </c>
      <c r="Q38" s="4">
        <v>680000</v>
      </c>
      <c r="R38" s="4">
        <v>680000</v>
      </c>
      <c r="S38" s="4">
        <v>680000</v>
      </c>
      <c r="T38" s="4">
        <v>998000</v>
      </c>
    </row>
    <row r="39" spans="1:24" ht="33.950000000000003" customHeight="1">
      <c r="A39" s="2" t="s">
        <v>90</v>
      </c>
      <c r="B39" s="3" t="s">
        <v>91</v>
      </c>
      <c r="C39" s="4">
        <v>2849180</v>
      </c>
      <c r="D39" s="4">
        <v>2696351.3</v>
      </c>
      <c r="E39" s="4">
        <v>2696351.3</v>
      </c>
      <c r="F39" s="4">
        <v>1059087</v>
      </c>
      <c r="G39" s="5">
        <f t="shared" si="1"/>
        <v>0.39278524278346078</v>
      </c>
      <c r="H39" s="4">
        <v>1120920</v>
      </c>
      <c r="I39" s="4">
        <v>1320920</v>
      </c>
      <c r="J39" s="4">
        <v>1420920</v>
      </c>
      <c r="K39" s="4">
        <v>700920</v>
      </c>
      <c r="L39" s="4">
        <v>750920</v>
      </c>
      <c r="M39" s="4">
        <v>750920</v>
      </c>
      <c r="N39" s="4">
        <v>724542</v>
      </c>
      <c r="O39" s="4">
        <v>780000</v>
      </c>
      <c r="P39" s="4">
        <v>780000</v>
      </c>
      <c r="Q39" s="4">
        <v>680000</v>
      </c>
      <c r="R39" s="4">
        <v>680000</v>
      </c>
      <c r="S39" s="4">
        <v>680000</v>
      </c>
      <c r="T39" s="4">
        <v>998000</v>
      </c>
    </row>
    <row r="40" spans="1:24" ht="33.950000000000003" customHeight="1">
      <c r="A40" s="6" t="s">
        <v>92</v>
      </c>
      <c r="B40" s="7" t="s">
        <v>93</v>
      </c>
      <c r="C40" s="8">
        <v>1581790</v>
      </c>
      <c r="D40" s="8">
        <v>1581790</v>
      </c>
      <c r="E40" s="8">
        <v>1581790</v>
      </c>
      <c r="F40" s="11">
        <v>621303.76919999998</v>
      </c>
      <c r="G40" s="10">
        <f t="shared" si="1"/>
        <v>0.39278524279455551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</row>
    <row r="41" spans="1:24" ht="33.950000000000003" customHeight="1">
      <c r="A41" s="6" t="s">
        <v>94</v>
      </c>
      <c r="B41" s="7" t="s">
        <v>95</v>
      </c>
      <c r="C41" s="8">
        <v>1581790</v>
      </c>
      <c r="D41" s="8">
        <v>1581790</v>
      </c>
      <c r="E41" s="8">
        <v>1581790</v>
      </c>
      <c r="F41" s="11">
        <v>621303.76918245002</v>
      </c>
      <c r="G41" s="10">
        <f t="shared" si="1"/>
        <v>0.3927852427834605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</row>
    <row r="42" spans="1:24" ht="33.950000000000003" customHeight="1">
      <c r="A42" s="6" t="s">
        <v>96</v>
      </c>
      <c r="B42" s="7" t="s">
        <v>97</v>
      </c>
      <c r="C42" s="8">
        <v>0</v>
      </c>
      <c r="D42" s="8">
        <v>0</v>
      </c>
      <c r="E42" s="8">
        <v>0</v>
      </c>
      <c r="F42" s="11">
        <v>0</v>
      </c>
      <c r="G42" s="10">
        <f t="shared" si="1"/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</row>
    <row r="43" spans="1:24" ht="33.950000000000003" customHeight="1">
      <c r="A43" s="6" t="s">
        <v>98</v>
      </c>
      <c r="B43" s="7" t="s">
        <v>99</v>
      </c>
      <c r="C43" s="8">
        <v>0</v>
      </c>
      <c r="D43" s="8">
        <v>0</v>
      </c>
      <c r="E43" s="8">
        <v>0</v>
      </c>
      <c r="F43" s="8">
        <v>0</v>
      </c>
      <c r="G43" s="10">
        <f t="shared" si="1"/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X43" s="21" t="s">
        <v>199</v>
      </c>
    </row>
    <row r="44" spans="1:24" ht="17.649999999999999" customHeight="1">
      <c r="A44" s="6" t="s">
        <v>100</v>
      </c>
      <c r="B44" s="7" t="s">
        <v>101</v>
      </c>
      <c r="C44" s="8">
        <v>0</v>
      </c>
      <c r="D44" s="8">
        <v>0</v>
      </c>
      <c r="E44" s="8">
        <v>0</v>
      </c>
      <c r="F44" s="8">
        <v>0</v>
      </c>
      <c r="G44" s="10">
        <f t="shared" si="1"/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</row>
    <row r="45" spans="1:24" ht="33.950000000000003" customHeight="1">
      <c r="A45" s="6" t="s">
        <v>102</v>
      </c>
      <c r="B45" s="7" t="s">
        <v>103</v>
      </c>
      <c r="C45" s="8">
        <v>0</v>
      </c>
      <c r="D45" s="8">
        <v>0</v>
      </c>
      <c r="E45" s="8">
        <v>0</v>
      </c>
      <c r="F45" s="8">
        <v>0</v>
      </c>
      <c r="G45" s="10">
        <f t="shared" si="1"/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</row>
    <row r="46" spans="1:24" ht="17.649999999999999" customHeight="1">
      <c r="A46" s="6" t="s">
        <v>104</v>
      </c>
      <c r="B46" s="7" t="s">
        <v>105</v>
      </c>
      <c r="C46" s="8">
        <v>0</v>
      </c>
      <c r="D46" s="8">
        <v>0</v>
      </c>
      <c r="E46" s="8">
        <v>0</v>
      </c>
      <c r="F46" s="8">
        <v>0</v>
      </c>
      <c r="G46" s="10">
        <f t="shared" si="1"/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</row>
    <row r="47" spans="1:24" ht="33.950000000000003" customHeight="1">
      <c r="A47" s="6" t="s">
        <v>106</v>
      </c>
      <c r="B47" s="7" t="s">
        <v>107</v>
      </c>
      <c r="C47" s="8">
        <v>0</v>
      </c>
      <c r="D47" s="8">
        <v>0</v>
      </c>
      <c r="E47" s="8">
        <v>0</v>
      </c>
      <c r="F47" s="8">
        <v>0</v>
      </c>
      <c r="G47" s="10">
        <f t="shared" si="1"/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</row>
    <row r="48" spans="1:24" ht="33.950000000000003" customHeight="1">
      <c r="A48" s="2" t="s">
        <v>108</v>
      </c>
      <c r="B48" s="3" t="s">
        <v>109</v>
      </c>
      <c r="C48" s="4">
        <v>0</v>
      </c>
      <c r="D48" s="12">
        <v>110000</v>
      </c>
      <c r="E48" s="4">
        <v>110000</v>
      </c>
      <c r="F48" s="4">
        <v>75000</v>
      </c>
      <c r="G48" s="5">
        <f t="shared" si="1"/>
        <v>0.68181818181818177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</row>
    <row r="49" spans="1:28" ht="33.950000000000003" customHeight="1">
      <c r="A49" s="2" t="s">
        <v>110</v>
      </c>
      <c r="B49" s="3" t="s">
        <v>111</v>
      </c>
      <c r="C49" s="4">
        <v>8125592</v>
      </c>
      <c r="D49" s="4">
        <v>11388062</v>
      </c>
      <c r="E49" s="4">
        <v>11388062</v>
      </c>
      <c r="F49" s="4">
        <v>12911577.49</v>
      </c>
      <c r="G49" s="5">
        <f t="shared" si="1"/>
        <v>1.1337818050165165</v>
      </c>
      <c r="H49" s="4">
        <v>10267142</v>
      </c>
      <c r="I49" s="4">
        <v>8946222</v>
      </c>
      <c r="J49" s="4">
        <v>7525302</v>
      </c>
      <c r="K49" s="4">
        <v>6824382</v>
      </c>
      <c r="L49" s="4">
        <v>6073462</v>
      </c>
      <c r="M49" s="4">
        <v>5322542</v>
      </c>
      <c r="N49" s="4">
        <v>4598000</v>
      </c>
      <c r="O49" s="4">
        <v>3818000</v>
      </c>
      <c r="P49" s="4">
        <v>3038000</v>
      </c>
      <c r="Q49" s="4">
        <v>2358000</v>
      </c>
      <c r="R49" s="4">
        <v>1678000</v>
      </c>
      <c r="S49" s="4">
        <v>998000</v>
      </c>
      <c r="T49" s="4">
        <v>0</v>
      </c>
    </row>
    <row r="50" spans="1:28" ht="33.950000000000003" customHeight="1">
      <c r="A50" s="6" t="s">
        <v>112</v>
      </c>
      <c r="B50" s="7" t="s">
        <v>113</v>
      </c>
      <c r="C50" s="8">
        <v>0</v>
      </c>
      <c r="D50" s="8">
        <v>0</v>
      </c>
      <c r="E50" s="8">
        <v>0</v>
      </c>
      <c r="F50" s="11">
        <v>3017.12</v>
      </c>
      <c r="G50" s="10">
        <f t="shared" si="1"/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</row>
    <row r="51" spans="1:28" ht="33.950000000000003" customHeight="1">
      <c r="A51" s="2" t="s">
        <v>114</v>
      </c>
      <c r="B51" s="3" t="s">
        <v>115</v>
      </c>
      <c r="C51" s="22" t="s">
        <v>116</v>
      </c>
      <c r="D51" s="22" t="s">
        <v>116</v>
      </c>
      <c r="E51" s="22" t="s">
        <v>116</v>
      </c>
      <c r="F51" s="22" t="s">
        <v>116</v>
      </c>
      <c r="G51" s="23" t="e">
        <f t="shared" si="1"/>
        <v>#VALUE!</v>
      </c>
      <c r="H51" s="22" t="s">
        <v>116</v>
      </c>
      <c r="I51" s="22" t="s">
        <v>116</v>
      </c>
      <c r="J51" s="22" t="s">
        <v>116</v>
      </c>
      <c r="K51" s="22" t="s">
        <v>116</v>
      </c>
      <c r="L51" s="22" t="s">
        <v>116</v>
      </c>
      <c r="M51" s="22" t="s">
        <v>116</v>
      </c>
      <c r="N51" s="22" t="s">
        <v>116</v>
      </c>
      <c r="O51" s="22" t="s">
        <v>116</v>
      </c>
      <c r="P51" s="22" t="s">
        <v>116</v>
      </c>
      <c r="Q51" s="22" t="s">
        <v>116</v>
      </c>
      <c r="R51" s="22" t="s">
        <v>116</v>
      </c>
      <c r="S51" s="22" t="s">
        <v>116</v>
      </c>
      <c r="T51" s="22" t="s">
        <v>116</v>
      </c>
      <c r="U51" s="24"/>
      <c r="V51" s="24"/>
      <c r="W51" s="24"/>
      <c r="X51" s="24"/>
      <c r="Y51" s="24"/>
      <c r="Z51" s="24"/>
      <c r="AA51" s="24"/>
      <c r="AB51" s="25"/>
    </row>
    <row r="52" spans="1:28" ht="33.950000000000003" customHeight="1">
      <c r="A52" s="6" t="s">
        <v>117</v>
      </c>
      <c r="B52" s="7" t="s">
        <v>118</v>
      </c>
      <c r="C52" s="8">
        <v>940762.7</v>
      </c>
      <c r="D52" s="8">
        <v>-1861354.21</v>
      </c>
      <c r="E52" s="8">
        <v>-1861354.21</v>
      </c>
      <c r="F52" s="8">
        <v>-1526880.3</v>
      </c>
      <c r="G52" s="10"/>
      <c r="H52" s="8">
        <v>1977589</v>
      </c>
      <c r="I52" s="8">
        <v>1354956</v>
      </c>
      <c r="J52" s="8">
        <v>1549042</v>
      </c>
      <c r="K52" s="8">
        <v>1722022</v>
      </c>
      <c r="L52" s="8">
        <v>1835879</v>
      </c>
      <c r="M52" s="8">
        <v>1911195</v>
      </c>
      <c r="N52" s="8">
        <v>1965818</v>
      </c>
      <c r="O52" s="8">
        <v>2063794</v>
      </c>
      <c r="P52" s="8">
        <v>2251191</v>
      </c>
      <c r="Q52" s="8">
        <v>2160985</v>
      </c>
      <c r="R52" s="8">
        <v>2173248</v>
      </c>
      <c r="S52" s="8">
        <v>2853248</v>
      </c>
      <c r="T52" s="8">
        <v>3171248</v>
      </c>
    </row>
    <row r="53" spans="1:28" ht="33.950000000000003" customHeight="1">
      <c r="A53" s="6" t="s">
        <v>119</v>
      </c>
      <c r="B53" s="7" t="s">
        <v>120</v>
      </c>
      <c r="C53" s="8">
        <v>1107761.7</v>
      </c>
      <c r="D53" s="8">
        <v>986095.4</v>
      </c>
      <c r="E53" s="8">
        <v>1296095.3999999999</v>
      </c>
      <c r="F53" s="8">
        <v>1545569.31</v>
      </c>
      <c r="G53" s="10">
        <f>IF($E53=0,0,$F53/$E53)</f>
        <v>1.1924811321759186</v>
      </c>
      <c r="H53" s="8">
        <v>1977589</v>
      </c>
      <c r="I53" s="8">
        <v>1354956</v>
      </c>
      <c r="J53" s="8">
        <v>1549042</v>
      </c>
      <c r="K53" s="8">
        <v>1722022</v>
      </c>
      <c r="L53" s="8">
        <v>1835879</v>
      </c>
      <c r="M53" s="8">
        <v>1911195</v>
      </c>
      <c r="N53" s="8">
        <v>1965818</v>
      </c>
      <c r="O53" s="8">
        <v>2063794</v>
      </c>
      <c r="P53" s="8">
        <v>2251191</v>
      </c>
      <c r="Q53" s="8">
        <v>2160985</v>
      </c>
      <c r="R53" s="8">
        <v>2173248</v>
      </c>
      <c r="S53" s="8">
        <v>2853248</v>
      </c>
      <c r="T53" s="8">
        <v>3171248</v>
      </c>
    </row>
    <row r="54" spans="1:28" ht="17.649999999999999" customHeight="1">
      <c r="A54" s="2" t="s">
        <v>121</v>
      </c>
      <c r="B54" s="3" t="s">
        <v>122</v>
      </c>
      <c r="C54" s="22" t="s">
        <v>116</v>
      </c>
      <c r="D54" s="22" t="s">
        <v>116</v>
      </c>
      <c r="E54" s="22" t="s">
        <v>116</v>
      </c>
      <c r="F54" s="22" t="s">
        <v>116</v>
      </c>
      <c r="G54" s="23" t="e">
        <f>IF($E54=0,0,$F54/$E54)</f>
        <v>#VALUE!</v>
      </c>
      <c r="H54" s="22" t="s">
        <v>116</v>
      </c>
      <c r="I54" s="22" t="s">
        <v>116</v>
      </c>
      <c r="J54" s="22" t="s">
        <v>116</v>
      </c>
      <c r="K54" s="22" t="s">
        <v>116</v>
      </c>
      <c r="L54" s="22" t="s">
        <v>116</v>
      </c>
      <c r="M54" s="22" t="s">
        <v>116</v>
      </c>
      <c r="N54" s="22" t="s">
        <v>116</v>
      </c>
      <c r="O54" s="22" t="s">
        <v>116</v>
      </c>
      <c r="P54" s="22" t="s">
        <v>116</v>
      </c>
      <c r="Q54" s="22" t="s">
        <v>116</v>
      </c>
      <c r="R54" s="22" t="s">
        <v>116</v>
      </c>
      <c r="S54" s="22" t="s">
        <v>116</v>
      </c>
      <c r="T54" s="22" t="s">
        <v>116</v>
      </c>
      <c r="U54" s="24"/>
      <c r="V54" s="24"/>
      <c r="W54" s="24"/>
      <c r="X54" s="24"/>
      <c r="Y54" s="24"/>
      <c r="Z54" s="24"/>
      <c r="AA54" s="24"/>
      <c r="AB54" s="25"/>
    </row>
    <row r="55" spans="1:28" ht="82.15" customHeight="1">
      <c r="A55" s="13" t="s">
        <v>123</v>
      </c>
      <c r="B55" s="14" t="s">
        <v>124</v>
      </c>
      <c r="C55" s="15">
        <v>7.2300000000000003E-2</v>
      </c>
      <c r="D55" s="15">
        <v>6.1699999999999998E-2</v>
      </c>
      <c r="E55" s="15">
        <v>6.1699999999999998E-2</v>
      </c>
      <c r="F55" s="15">
        <v>3.3599999999999998E-2</v>
      </c>
      <c r="G55" s="10"/>
      <c r="H55" s="15">
        <v>6.5299999999999997E-2</v>
      </c>
      <c r="I55" s="15">
        <v>7.9799999999999996E-2</v>
      </c>
      <c r="J55" s="15">
        <v>8.1000000000000003E-2</v>
      </c>
      <c r="K55" s="15">
        <v>4.8500000000000001E-2</v>
      </c>
      <c r="L55" s="15">
        <v>4.8899999999999999E-2</v>
      </c>
      <c r="M55" s="15">
        <v>4.53E-2</v>
      </c>
      <c r="N55" s="15">
        <v>4.1300000000000003E-2</v>
      </c>
      <c r="O55" s="15">
        <v>4.1300000000000003E-2</v>
      </c>
      <c r="P55" s="15">
        <v>3.9E-2</v>
      </c>
      <c r="Q55" s="15">
        <v>3.3000000000000002E-2</v>
      </c>
      <c r="R55" s="15">
        <v>3.1199999999999999E-2</v>
      </c>
      <c r="S55" s="15">
        <v>2.8799999999999999E-2</v>
      </c>
      <c r="T55" s="15">
        <v>4.1099999999999998E-2</v>
      </c>
    </row>
    <row r="56" spans="1:28" ht="49.9" customHeight="1">
      <c r="A56" s="13" t="s">
        <v>125</v>
      </c>
      <c r="B56" s="14" t="s">
        <v>126</v>
      </c>
      <c r="C56" s="15">
        <v>6.7599999999999993E-2</v>
      </c>
      <c r="D56" s="15">
        <v>-5.1999999999999998E-2</v>
      </c>
      <c r="E56" s="15">
        <v>-5.1999999999999998E-2</v>
      </c>
      <c r="F56" s="15">
        <v>-4.48E-2</v>
      </c>
      <c r="G56" s="10"/>
      <c r="H56" s="15">
        <v>0.11509999999999999</v>
      </c>
      <c r="I56" s="15">
        <v>9.1999999999999998E-2</v>
      </c>
      <c r="J56" s="15">
        <v>9.7000000000000003E-2</v>
      </c>
      <c r="K56" s="15">
        <v>0.1008</v>
      </c>
      <c r="L56" s="15">
        <v>0.1024</v>
      </c>
      <c r="M56" s="15">
        <v>0.10050000000000001</v>
      </c>
      <c r="N56" s="15">
        <v>9.8299999999999998E-2</v>
      </c>
      <c r="O56" s="15">
        <v>9.7699999999999995E-2</v>
      </c>
      <c r="P56" s="15">
        <v>0.1019</v>
      </c>
      <c r="Q56" s="15">
        <v>9.5200000000000007E-2</v>
      </c>
      <c r="R56" s="15">
        <v>9.2700000000000005E-2</v>
      </c>
      <c r="S56" s="15">
        <v>0.1169</v>
      </c>
      <c r="T56" s="15">
        <v>0.12809999999999999</v>
      </c>
    </row>
    <row r="57" spans="1:28" ht="98.25" customHeight="1">
      <c r="A57" s="13" t="s">
        <v>127</v>
      </c>
      <c r="B57" s="14" t="s">
        <v>128</v>
      </c>
      <c r="C57" s="15">
        <v>0.16250000000000001</v>
      </c>
      <c r="D57" s="15">
        <v>0.16250000000000001</v>
      </c>
      <c r="E57" s="15">
        <v>0.16250000000000001</v>
      </c>
      <c r="F57" s="15">
        <v>0.16250000000000001</v>
      </c>
      <c r="G57" s="10"/>
      <c r="H57" s="15">
        <v>0.10299999999999999</v>
      </c>
      <c r="I57" s="15">
        <v>8.7300000000000003E-2</v>
      </c>
      <c r="J57" s="15">
        <v>9.0999999999999998E-2</v>
      </c>
      <c r="K57" s="15">
        <v>8.9899999999999994E-2</v>
      </c>
      <c r="L57" s="15">
        <v>8.5699999999999998E-2</v>
      </c>
      <c r="M57" s="15">
        <v>5.6500000000000002E-2</v>
      </c>
      <c r="N57" s="15">
        <v>7.9399999999999998E-2</v>
      </c>
      <c r="O57" s="15">
        <v>0.1009</v>
      </c>
      <c r="P57" s="15">
        <v>9.8400000000000001E-2</v>
      </c>
      <c r="Q57" s="15">
        <v>9.98E-2</v>
      </c>
      <c r="R57" s="15">
        <v>9.9500000000000005E-2</v>
      </c>
      <c r="S57" s="15">
        <v>9.8400000000000001E-2</v>
      </c>
      <c r="T57" s="15">
        <v>0.10050000000000001</v>
      </c>
    </row>
    <row r="58" spans="1:28" ht="98.25" customHeight="1">
      <c r="A58" s="13" t="s">
        <v>129</v>
      </c>
      <c r="B58" s="14" t="s">
        <v>130</v>
      </c>
      <c r="C58" s="15">
        <v>0.20660000000000001</v>
      </c>
      <c r="D58" s="15">
        <v>0.22500000000000001</v>
      </c>
      <c r="E58" s="15">
        <v>0.22500000000000001</v>
      </c>
      <c r="F58" s="15">
        <v>0.22500000000000001</v>
      </c>
      <c r="G58" s="10"/>
      <c r="H58" s="15">
        <v>0.16539999999999999</v>
      </c>
      <c r="I58" s="15">
        <v>0.1206</v>
      </c>
      <c r="J58" s="15">
        <v>0.12429999999999999</v>
      </c>
      <c r="K58" s="15">
        <v>0.1232</v>
      </c>
      <c r="L58" s="15">
        <v>0.1191</v>
      </c>
      <c r="M58" s="15">
        <v>8.9800000000000005E-2</v>
      </c>
      <c r="N58" s="15">
        <v>7.9399999999999998E-2</v>
      </c>
      <c r="O58" s="15">
        <v>0.1009</v>
      </c>
      <c r="P58" s="15">
        <v>9.8400000000000001E-2</v>
      </c>
      <c r="Q58" s="15">
        <v>9.98E-2</v>
      </c>
      <c r="R58" s="15">
        <v>9.9500000000000005E-2</v>
      </c>
      <c r="S58" s="15">
        <v>9.8400000000000001E-2</v>
      </c>
      <c r="T58" s="15">
        <v>0.10050000000000001</v>
      </c>
      <c r="X58" s="20" t="s">
        <v>200</v>
      </c>
    </row>
    <row r="59" spans="1:28" ht="98.25" customHeight="1">
      <c r="A59" s="2" t="s">
        <v>131</v>
      </c>
      <c r="B59" s="3" t="s">
        <v>132</v>
      </c>
      <c r="C59" s="16" t="s">
        <v>133</v>
      </c>
      <c r="D59" s="16" t="s">
        <v>133</v>
      </c>
      <c r="E59" s="16" t="s">
        <v>133</v>
      </c>
      <c r="F59" s="16" t="s">
        <v>133</v>
      </c>
      <c r="G59" s="17"/>
      <c r="H59" s="16" t="s">
        <v>133</v>
      </c>
      <c r="I59" s="16" t="s">
        <v>133</v>
      </c>
      <c r="J59" s="16" t="s">
        <v>133</v>
      </c>
      <c r="K59" s="16" t="s">
        <v>133</v>
      </c>
      <c r="L59" s="16" t="s">
        <v>133</v>
      </c>
      <c r="M59" s="16" t="s">
        <v>133</v>
      </c>
      <c r="N59" s="16" t="s">
        <v>133</v>
      </c>
      <c r="O59" s="16" t="s">
        <v>133</v>
      </c>
      <c r="P59" s="16" t="s">
        <v>133</v>
      </c>
      <c r="Q59" s="16" t="s">
        <v>133</v>
      </c>
      <c r="R59" s="16" t="s">
        <v>133</v>
      </c>
      <c r="S59" s="16" t="s">
        <v>133</v>
      </c>
      <c r="T59" s="16" t="s">
        <v>133</v>
      </c>
    </row>
    <row r="60" spans="1:28" ht="98.25" customHeight="1">
      <c r="A60" s="6" t="s">
        <v>134</v>
      </c>
      <c r="B60" s="7" t="s">
        <v>135</v>
      </c>
      <c r="C60" s="18" t="s">
        <v>133</v>
      </c>
      <c r="D60" s="18" t="s">
        <v>133</v>
      </c>
      <c r="E60" s="18" t="s">
        <v>133</v>
      </c>
      <c r="F60" s="18" t="s">
        <v>133</v>
      </c>
      <c r="G60" s="19"/>
      <c r="H60" s="18" t="s">
        <v>133</v>
      </c>
      <c r="I60" s="18" t="s">
        <v>133</v>
      </c>
      <c r="J60" s="18" t="s">
        <v>133</v>
      </c>
      <c r="K60" s="18" t="s">
        <v>133</v>
      </c>
      <c r="L60" s="18" t="s">
        <v>133</v>
      </c>
      <c r="M60" s="18" t="s">
        <v>133</v>
      </c>
      <c r="N60" s="18" t="s">
        <v>133</v>
      </c>
      <c r="O60" s="18" t="s">
        <v>133</v>
      </c>
      <c r="P60" s="18" t="s">
        <v>133</v>
      </c>
      <c r="Q60" s="18" t="s">
        <v>133</v>
      </c>
      <c r="R60" s="18" t="s">
        <v>133</v>
      </c>
      <c r="S60" s="18" t="s">
        <v>133</v>
      </c>
      <c r="T60" s="18" t="s">
        <v>133</v>
      </c>
    </row>
    <row r="61" spans="1:28" ht="49.9" customHeight="1">
      <c r="A61" s="2" t="s">
        <v>136</v>
      </c>
      <c r="B61" s="3" t="s">
        <v>137</v>
      </c>
      <c r="C61" s="22" t="s">
        <v>116</v>
      </c>
      <c r="D61" s="22" t="s">
        <v>116</v>
      </c>
      <c r="E61" s="22" t="s">
        <v>116</v>
      </c>
      <c r="F61" s="22" t="s">
        <v>116</v>
      </c>
      <c r="G61" s="23" t="e">
        <f t="shared" ref="G61:G92" si="2">IF($E61=0,0,$F61/$E61)</f>
        <v>#VALUE!</v>
      </c>
      <c r="H61" s="22" t="s">
        <v>116</v>
      </c>
      <c r="I61" s="22" t="s">
        <v>116</v>
      </c>
      <c r="J61" s="22" t="s">
        <v>116</v>
      </c>
      <c r="K61" s="22" t="s">
        <v>116</v>
      </c>
      <c r="L61" s="22" t="s">
        <v>116</v>
      </c>
      <c r="M61" s="22" t="s">
        <v>116</v>
      </c>
      <c r="N61" s="22" t="s">
        <v>116</v>
      </c>
      <c r="O61" s="22" t="s">
        <v>116</v>
      </c>
      <c r="P61" s="22" t="s">
        <v>116</v>
      </c>
      <c r="Q61" s="22" t="s">
        <v>116</v>
      </c>
      <c r="R61" s="22" t="s">
        <v>116</v>
      </c>
      <c r="S61" s="22" t="s">
        <v>116</v>
      </c>
      <c r="T61" s="22" t="s">
        <v>116</v>
      </c>
      <c r="U61" s="24"/>
      <c r="V61" s="24"/>
      <c r="W61" s="24"/>
      <c r="X61" s="24"/>
      <c r="Y61" s="24"/>
      <c r="Z61" s="24"/>
      <c r="AA61" s="24"/>
      <c r="AB61" s="25"/>
    </row>
    <row r="62" spans="1:28" ht="49.9" customHeight="1">
      <c r="A62" s="6" t="s">
        <v>138</v>
      </c>
      <c r="B62" s="7" t="s">
        <v>139</v>
      </c>
      <c r="C62" s="8">
        <v>0</v>
      </c>
      <c r="D62" s="9">
        <v>107357.18</v>
      </c>
      <c r="E62" s="8">
        <v>107357.18</v>
      </c>
      <c r="F62" s="8">
        <v>107357.18</v>
      </c>
      <c r="G62" s="10">
        <f t="shared" si="2"/>
        <v>1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</row>
    <row r="63" spans="1:28" ht="66" customHeight="1">
      <c r="A63" s="6" t="s">
        <v>140</v>
      </c>
      <c r="B63" s="7" t="s">
        <v>141</v>
      </c>
      <c r="C63" s="8">
        <v>0</v>
      </c>
      <c r="D63" s="9">
        <v>107357.18</v>
      </c>
      <c r="E63" s="8">
        <v>107357.18</v>
      </c>
      <c r="F63" s="8">
        <v>107357.18</v>
      </c>
      <c r="G63" s="10">
        <f t="shared" si="2"/>
        <v>1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</row>
    <row r="64" spans="1:28" ht="17.649999999999999" customHeight="1">
      <c r="A64" s="6" t="s">
        <v>142</v>
      </c>
      <c r="B64" s="7" t="s">
        <v>143</v>
      </c>
      <c r="C64" s="8">
        <v>0</v>
      </c>
      <c r="D64" s="9">
        <v>107357.18</v>
      </c>
      <c r="E64" s="8">
        <v>107357.18</v>
      </c>
      <c r="F64" s="8">
        <v>107357.18</v>
      </c>
      <c r="G64" s="10">
        <f t="shared" si="2"/>
        <v>1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</row>
    <row r="65" spans="1:28" ht="49.9" customHeight="1">
      <c r="A65" s="6" t="s">
        <v>144</v>
      </c>
      <c r="B65" s="7" t="s">
        <v>145</v>
      </c>
      <c r="C65" s="8">
        <v>1844407</v>
      </c>
      <c r="D65" s="9">
        <v>2088208.85</v>
      </c>
      <c r="E65" s="8">
        <v>2088208.85</v>
      </c>
      <c r="F65" s="8">
        <v>82140.56</v>
      </c>
      <c r="G65" s="10">
        <f t="shared" si="2"/>
        <v>3.9335414175646267E-2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</row>
    <row r="66" spans="1:28" ht="49.9" customHeight="1">
      <c r="A66" s="6" t="s">
        <v>146</v>
      </c>
      <c r="B66" s="7" t="s">
        <v>147</v>
      </c>
      <c r="C66" s="8">
        <v>1844407</v>
      </c>
      <c r="D66" s="9">
        <v>2088208.85</v>
      </c>
      <c r="E66" s="8">
        <v>2088208.85</v>
      </c>
      <c r="F66" s="8">
        <v>82140.56</v>
      </c>
      <c r="G66" s="10">
        <f t="shared" si="2"/>
        <v>3.9335414175646267E-2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</row>
    <row r="67" spans="1:28" ht="33.950000000000003" customHeight="1">
      <c r="A67" s="6" t="s">
        <v>148</v>
      </c>
      <c r="B67" s="7" t="s">
        <v>143</v>
      </c>
      <c r="C67" s="8">
        <v>1844407</v>
      </c>
      <c r="D67" s="9">
        <v>2041663.36</v>
      </c>
      <c r="E67" s="8">
        <v>2041663.36</v>
      </c>
      <c r="F67" s="8">
        <v>68176.91</v>
      </c>
      <c r="G67" s="10">
        <f t="shared" si="2"/>
        <v>3.3392826327646882E-2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</row>
    <row r="68" spans="1:28" ht="49.9" customHeight="1">
      <c r="A68" s="6" t="s">
        <v>149</v>
      </c>
      <c r="B68" s="7" t="s">
        <v>150</v>
      </c>
      <c r="C68" s="8">
        <v>0</v>
      </c>
      <c r="D68" s="9">
        <v>107357.18</v>
      </c>
      <c r="E68" s="8">
        <v>107357.18</v>
      </c>
      <c r="F68" s="8">
        <v>107356.38</v>
      </c>
      <c r="G68" s="10">
        <f t="shared" si="2"/>
        <v>0.99999254823943784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</row>
    <row r="69" spans="1:28" ht="49.9" customHeight="1">
      <c r="A69" s="6" t="s">
        <v>151</v>
      </c>
      <c r="B69" s="7" t="s">
        <v>152</v>
      </c>
      <c r="C69" s="8">
        <v>0</v>
      </c>
      <c r="D69" s="9">
        <v>107357.18</v>
      </c>
      <c r="E69" s="8">
        <v>107357.18</v>
      </c>
      <c r="F69" s="8">
        <v>107356.38</v>
      </c>
      <c r="G69" s="10">
        <f t="shared" si="2"/>
        <v>0.99999254823943784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</row>
    <row r="70" spans="1:28" ht="33.950000000000003" customHeight="1">
      <c r="A70" s="6" t="s">
        <v>153</v>
      </c>
      <c r="B70" s="7" t="s">
        <v>154</v>
      </c>
      <c r="C70" s="8">
        <v>0</v>
      </c>
      <c r="D70" s="9">
        <v>107357.18</v>
      </c>
      <c r="E70" s="8">
        <v>107357.18</v>
      </c>
      <c r="F70" s="8">
        <v>107356.38</v>
      </c>
      <c r="G70" s="10">
        <f t="shared" si="2"/>
        <v>0.99999254823943784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</row>
    <row r="71" spans="1:28" ht="49.9" customHeight="1">
      <c r="A71" s="6" t="s">
        <v>155</v>
      </c>
      <c r="B71" s="7" t="s">
        <v>156</v>
      </c>
      <c r="C71" s="8">
        <v>2485920</v>
      </c>
      <c r="D71" s="9">
        <v>2803721.85</v>
      </c>
      <c r="E71" s="8">
        <v>2803721.85</v>
      </c>
      <c r="F71" s="8">
        <v>2502404.25</v>
      </c>
      <c r="G71" s="10">
        <f t="shared" si="2"/>
        <v>0.89252942477157637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X71" s="21" t="s">
        <v>201</v>
      </c>
    </row>
    <row r="72" spans="1:28" ht="49.9" customHeight="1">
      <c r="A72" s="6" t="s">
        <v>157</v>
      </c>
      <c r="B72" s="7" t="s">
        <v>158</v>
      </c>
      <c r="C72" s="8">
        <v>2485920</v>
      </c>
      <c r="D72" s="9">
        <v>2803721.85</v>
      </c>
      <c r="E72" s="8">
        <v>2803721.85</v>
      </c>
      <c r="F72" s="8">
        <v>2502404.25</v>
      </c>
      <c r="G72" s="10">
        <f t="shared" si="2"/>
        <v>0.89252942477157637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</row>
    <row r="73" spans="1:28" ht="33.950000000000003" customHeight="1">
      <c r="A73" s="6" t="s">
        <v>159</v>
      </c>
      <c r="B73" s="7" t="s">
        <v>154</v>
      </c>
      <c r="C73" s="8">
        <v>1581790</v>
      </c>
      <c r="D73" s="9">
        <v>1809046.36</v>
      </c>
      <c r="E73" s="8">
        <v>1809046.36</v>
      </c>
      <c r="F73" s="8">
        <v>1565024.07</v>
      </c>
      <c r="G73" s="10">
        <f t="shared" si="2"/>
        <v>0.8651099853516192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</row>
    <row r="74" spans="1:28" ht="33.950000000000003" customHeight="1">
      <c r="A74" s="2" t="s">
        <v>160</v>
      </c>
      <c r="B74" s="3" t="s">
        <v>161</v>
      </c>
      <c r="C74" s="22" t="s">
        <v>116</v>
      </c>
      <c r="D74" s="22" t="s">
        <v>116</v>
      </c>
      <c r="E74" s="22" t="s">
        <v>116</v>
      </c>
      <c r="F74" s="22" t="s">
        <v>116</v>
      </c>
      <c r="G74" s="23" t="e">
        <f t="shared" si="2"/>
        <v>#VALUE!</v>
      </c>
      <c r="H74" s="22" t="s">
        <v>116</v>
      </c>
      <c r="I74" s="22" t="s">
        <v>116</v>
      </c>
      <c r="J74" s="22" t="s">
        <v>116</v>
      </c>
      <c r="K74" s="22" t="s">
        <v>116</v>
      </c>
      <c r="L74" s="22" t="s">
        <v>116</v>
      </c>
      <c r="M74" s="22" t="s">
        <v>116</v>
      </c>
      <c r="N74" s="22" t="s">
        <v>116</v>
      </c>
      <c r="O74" s="22" t="s">
        <v>116</v>
      </c>
      <c r="P74" s="22" t="s">
        <v>116</v>
      </c>
      <c r="Q74" s="22" t="s">
        <v>116</v>
      </c>
      <c r="R74" s="22" t="s">
        <v>116</v>
      </c>
      <c r="S74" s="22" t="s">
        <v>116</v>
      </c>
      <c r="T74" s="22" t="s">
        <v>116</v>
      </c>
      <c r="U74" s="24"/>
      <c r="V74" s="24"/>
      <c r="W74" s="24"/>
      <c r="X74" s="24"/>
      <c r="Y74" s="24"/>
      <c r="Z74" s="24"/>
      <c r="AA74" s="24"/>
      <c r="AB74" s="25"/>
    </row>
    <row r="75" spans="1:28" ht="33.950000000000003" customHeight="1">
      <c r="A75" s="6" t="s">
        <v>162</v>
      </c>
      <c r="B75" s="7" t="s">
        <v>163</v>
      </c>
      <c r="C75" s="8">
        <v>26440136</v>
      </c>
      <c r="D75" s="8">
        <v>29252810.620000001</v>
      </c>
      <c r="E75" s="8">
        <v>29252810.620000001</v>
      </c>
      <c r="F75" s="8">
        <f>IF(ISNUMBER(VLOOKUP("1",#REF!,13,FALSE)),ROUND(VLOOKUP("1",#REF!,13,FALSE),4),0)</f>
        <v>0</v>
      </c>
      <c r="G75" s="10">
        <f t="shared" si="2"/>
        <v>0</v>
      </c>
      <c r="H75" s="8">
        <v>1288000</v>
      </c>
      <c r="I75" s="8">
        <v>2928000</v>
      </c>
      <c r="J75" s="8">
        <v>2450000</v>
      </c>
      <c r="K75" s="8">
        <v>1523952</v>
      </c>
      <c r="L75" s="8">
        <v>3150000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</row>
    <row r="76" spans="1:28" ht="17.649999999999999" customHeight="1">
      <c r="A76" s="6" t="s">
        <v>164</v>
      </c>
      <c r="B76" s="7" t="s">
        <v>165</v>
      </c>
      <c r="C76" s="8">
        <v>78000</v>
      </c>
      <c r="D76" s="8">
        <v>78000</v>
      </c>
      <c r="E76" s="8">
        <v>78000</v>
      </c>
      <c r="F76" s="8">
        <f>IF(ISNUMBER(VLOOKUP("1.a",#REF!,13,FALSE)),ROUND(VLOOKUP("1.a",#REF!,13,FALSE),4),0)</f>
        <v>0</v>
      </c>
      <c r="G76" s="10">
        <f t="shared" si="2"/>
        <v>0</v>
      </c>
      <c r="H76" s="8">
        <v>78000</v>
      </c>
      <c r="I76" s="8">
        <v>78000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</row>
    <row r="77" spans="1:28" ht="17.649999999999999" customHeight="1">
      <c r="A77" s="6" t="s">
        <v>166</v>
      </c>
      <c r="B77" s="7" t="s">
        <v>167</v>
      </c>
      <c r="C77" s="8">
        <v>26362136</v>
      </c>
      <c r="D77" s="8">
        <v>29174810.620000001</v>
      </c>
      <c r="E77" s="8">
        <v>29174810.620000001</v>
      </c>
      <c r="F77" s="8">
        <f>IF(ISNUMBER(VLOOKUP("1.b",#REF!,13,FALSE)),ROUND(VLOOKUP("1.b",#REF!,13,FALSE),4),0)</f>
        <v>0</v>
      </c>
      <c r="G77" s="10">
        <f t="shared" si="2"/>
        <v>0</v>
      </c>
      <c r="H77" s="8">
        <v>1210000</v>
      </c>
      <c r="I77" s="8">
        <v>2850000</v>
      </c>
      <c r="J77" s="8">
        <v>2450000</v>
      </c>
      <c r="K77" s="8">
        <v>1523952</v>
      </c>
      <c r="L77" s="8">
        <v>3150000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</row>
    <row r="78" spans="1:28" ht="33.950000000000003" customHeight="1">
      <c r="A78" s="6" t="s">
        <v>168</v>
      </c>
      <c r="B78" s="7" t="s">
        <v>169</v>
      </c>
      <c r="C78" s="8">
        <v>0</v>
      </c>
      <c r="D78" s="9">
        <v>0</v>
      </c>
      <c r="E78" s="8">
        <v>0</v>
      </c>
      <c r="F78" s="8">
        <v>0</v>
      </c>
      <c r="G78" s="10">
        <f t="shared" si="2"/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</row>
    <row r="79" spans="1:28" ht="49.9" customHeight="1">
      <c r="A79" s="6" t="s">
        <v>170</v>
      </c>
      <c r="B79" s="7" t="s">
        <v>171</v>
      </c>
      <c r="C79" s="8">
        <v>0</v>
      </c>
      <c r="D79" s="9">
        <v>0</v>
      </c>
      <c r="E79" s="8">
        <v>0</v>
      </c>
      <c r="F79" s="8">
        <v>0</v>
      </c>
      <c r="G79" s="10">
        <f t="shared" si="2"/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</row>
    <row r="80" spans="1:28" ht="66" customHeight="1">
      <c r="A80" s="6" t="s">
        <v>172</v>
      </c>
      <c r="B80" s="7" t="s">
        <v>173</v>
      </c>
      <c r="C80" s="8">
        <v>20001</v>
      </c>
      <c r="D80" s="9">
        <v>22716</v>
      </c>
      <c r="E80" s="8">
        <v>22716</v>
      </c>
      <c r="F80" s="11">
        <v>0</v>
      </c>
      <c r="G80" s="10">
        <f t="shared" si="2"/>
        <v>0</v>
      </c>
      <c r="H80" s="9">
        <v>22021</v>
      </c>
      <c r="I80" s="9">
        <v>25767</v>
      </c>
      <c r="J80" s="9">
        <v>25768</v>
      </c>
      <c r="K80" s="9">
        <v>25767</v>
      </c>
      <c r="L80" s="9">
        <v>25767</v>
      </c>
      <c r="M80" s="9">
        <v>25767</v>
      </c>
      <c r="N80" s="9">
        <v>25767</v>
      </c>
      <c r="O80" s="9">
        <v>25767</v>
      </c>
      <c r="P80" s="9">
        <v>25767</v>
      </c>
      <c r="Q80" s="9">
        <v>23797</v>
      </c>
      <c r="R80" s="9">
        <v>18460</v>
      </c>
      <c r="S80" s="9">
        <v>0</v>
      </c>
      <c r="T80" s="9">
        <v>0</v>
      </c>
    </row>
    <row r="81" spans="1:24" ht="49.9" customHeight="1">
      <c r="A81" s="6" t="s">
        <v>174</v>
      </c>
      <c r="B81" s="7" t="s">
        <v>175</v>
      </c>
      <c r="C81" s="8">
        <v>0</v>
      </c>
      <c r="D81" s="9">
        <v>0</v>
      </c>
      <c r="E81" s="8">
        <v>0</v>
      </c>
      <c r="F81" s="8">
        <v>0</v>
      </c>
      <c r="G81" s="10">
        <f t="shared" si="2"/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</row>
    <row r="82" spans="1:24" ht="33.950000000000003" customHeight="1">
      <c r="A82" s="6" t="s">
        <v>176</v>
      </c>
      <c r="B82" s="7" t="s">
        <v>177</v>
      </c>
      <c r="C82" s="8">
        <v>1167390</v>
      </c>
      <c r="D82" s="8">
        <v>2696351.3</v>
      </c>
      <c r="E82" s="8">
        <v>2696351.3</v>
      </c>
      <c r="F82" s="8">
        <v>1059087</v>
      </c>
      <c r="G82" s="10">
        <f t="shared" si="2"/>
        <v>0.39278524278346078</v>
      </c>
      <c r="H82" s="8">
        <v>1120920</v>
      </c>
      <c r="I82" s="8">
        <v>1320920</v>
      </c>
      <c r="J82" s="8">
        <v>1420920</v>
      </c>
      <c r="K82" s="8">
        <v>700920</v>
      </c>
      <c r="L82" s="8">
        <v>750920</v>
      </c>
      <c r="M82" s="8">
        <v>750920</v>
      </c>
      <c r="N82" s="8">
        <v>724542</v>
      </c>
      <c r="O82" s="8">
        <v>100000</v>
      </c>
      <c r="P82" s="8">
        <v>100000</v>
      </c>
      <c r="Q82" s="8">
        <v>0</v>
      </c>
      <c r="R82" s="8">
        <v>0</v>
      </c>
      <c r="S82" s="8">
        <v>0</v>
      </c>
      <c r="T82" s="8">
        <v>0</v>
      </c>
    </row>
    <row r="83" spans="1:24" ht="17.649999999999999" customHeight="1">
      <c r="A83" s="6" t="s">
        <v>178</v>
      </c>
      <c r="B83" s="7" t="s">
        <v>179</v>
      </c>
      <c r="C83" s="8">
        <v>0</v>
      </c>
      <c r="D83" s="8">
        <v>0</v>
      </c>
      <c r="E83" s="8">
        <v>0</v>
      </c>
      <c r="F83" s="8">
        <v>0</v>
      </c>
      <c r="G83" s="10">
        <f t="shared" si="2"/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</row>
    <row r="84" spans="1:24" ht="33.950000000000003" customHeight="1">
      <c r="A84" s="6" t="s">
        <v>180</v>
      </c>
      <c r="B84" s="7" t="s">
        <v>181</v>
      </c>
      <c r="C84" s="8">
        <v>0</v>
      </c>
      <c r="D84" s="8">
        <v>0</v>
      </c>
      <c r="E84" s="8">
        <v>0</v>
      </c>
      <c r="F84" s="8">
        <v>0</v>
      </c>
      <c r="G84" s="10">
        <f t="shared" si="2"/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</row>
    <row r="85" spans="1:24" ht="33.950000000000003" customHeight="1">
      <c r="A85" s="6" t="s">
        <v>182</v>
      </c>
      <c r="B85" s="7" t="s">
        <v>183</v>
      </c>
      <c r="C85" s="8">
        <v>0</v>
      </c>
      <c r="D85" s="8">
        <v>0</v>
      </c>
      <c r="E85" s="8">
        <v>0</v>
      </c>
      <c r="F85" s="11">
        <v>0</v>
      </c>
      <c r="G85" s="10">
        <f t="shared" si="2"/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</row>
    <row r="86" spans="1:24" ht="17.649999999999999" customHeight="1">
      <c r="A86" s="6" t="s">
        <v>184</v>
      </c>
      <c r="B86" s="7" t="s">
        <v>185</v>
      </c>
      <c r="C86" s="8">
        <v>0</v>
      </c>
      <c r="D86" s="8">
        <v>0</v>
      </c>
      <c r="E86" s="8">
        <v>0</v>
      </c>
      <c r="F86" s="8">
        <v>0</v>
      </c>
      <c r="G86" s="10">
        <f t="shared" si="2"/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</row>
    <row r="87" spans="1:24" ht="33.950000000000003" customHeight="1">
      <c r="A87" s="6" t="s">
        <v>186</v>
      </c>
      <c r="B87" s="7" t="s">
        <v>187</v>
      </c>
      <c r="C87" s="8">
        <v>0</v>
      </c>
      <c r="D87" s="8">
        <v>0</v>
      </c>
      <c r="E87" s="8">
        <v>0</v>
      </c>
      <c r="F87" s="8">
        <v>0</v>
      </c>
      <c r="G87" s="10">
        <f t="shared" si="2"/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</row>
    <row r="88" spans="1:24" ht="17.649999999999999" customHeight="1">
      <c r="A88" s="6" t="s">
        <v>188</v>
      </c>
      <c r="B88" s="7" t="s">
        <v>189</v>
      </c>
      <c r="C88" s="8">
        <v>0</v>
      </c>
      <c r="D88" s="8">
        <v>0</v>
      </c>
      <c r="E88" s="8">
        <v>0</v>
      </c>
      <c r="F88" s="8">
        <v>0</v>
      </c>
      <c r="G88" s="10">
        <f t="shared" si="2"/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</row>
    <row r="89" spans="1:24" ht="33.950000000000003" customHeight="1">
      <c r="A89" s="6" t="s">
        <v>190</v>
      </c>
      <c r="B89" s="7" t="s">
        <v>191</v>
      </c>
      <c r="C89" s="8">
        <v>0</v>
      </c>
      <c r="D89" s="8">
        <v>100000</v>
      </c>
      <c r="E89" s="8">
        <v>100000</v>
      </c>
      <c r="F89" s="8">
        <v>100000</v>
      </c>
      <c r="G89" s="10">
        <f t="shared" si="2"/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</row>
    <row r="90" spans="1:24" ht="33.950000000000003" customHeight="1">
      <c r="A90" s="6" t="s">
        <v>192</v>
      </c>
      <c r="B90" s="7" t="s">
        <v>193</v>
      </c>
      <c r="C90" s="8">
        <v>0</v>
      </c>
      <c r="D90" s="8">
        <v>0</v>
      </c>
      <c r="E90" s="8">
        <v>0</v>
      </c>
      <c r="F90" s="8">
        <v>0</v>
      </c>
      <c r="G90" s="10">
        <f t="shared" si="2"/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X90" s="20" t="s">
        <v>202</v>
      </c>
    </row>
    <row r="91" spans="1:24" ht="98.25" customHeight="1">
      <c r="A91" s="6" t="s">
        <v>194</v>
      </c>
      <c r="B91" s="7" t="s">
        <v>195</v>
      </c>
      <c r="C91" s="8">
        <v>0</v>
      </c>
      <c r="D91" s="9">
        <v>0</v>
      </c>
      <c r="E91" s="8">
        <v>0</v>
      </c>
      <c r="F91" s="8">
        <v>0</v>
      </c>
      <c r="G91" s="10">
        <f t="shared" si="2"/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</row>
    <row r="92" spans="1:24" ht="33.950000000000003" customHeight="1">
      <c r="A92" s="6" t="s">
        <v>196</v>
      </c>
      <c r="B92" s="7" t="s">
        <v>197</v>
      </c>
      <c r="C92" s="8">
        <v>0</v>
      </c>
      <c r="D92" s="9">
        <v>0</v>
      </c>
      <c r="E92" s="8">
        <v>0</v>
      </c>
      <c r="F92" s="11">
        <v>0</v>
      </c>
      <c r="G92" s="10">
        <f t="shared" si="2"/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X92" s="21" t="s">
        <v>203</v>
      </c>
    </row>
  </sheetData>
  <mergeCells count="4">
    <mergeCell ref="C51:AB51"/>
    <mergeCell ref="C54:AB54"/>
    <mergeCell ref="C61:AB61"/>
    <mergeCell ref="C74:AB74"/>
  </mergeCells>
  <phoneticPr fontId="0" type="noConversion"/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Wykonanie WPF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Wykonanie WPF</dc:subject>
  <dc:creator>http://www.publink.com/wpf</dc:creator>
  <cp:keywords>wpf, wieloletnia prognoza finansowa, wpf asystent</cp:keywords>
  <cp:lastModifiedBy>Lech Puzdrowski</cp:lastModifiedBy>
  <dcterms:created xsi:type="dcterms:W3CDTF">2025-06-09T10:02:59Z</dcterms:created>
  <dcterms:modified xsi:type="dcterms:W3CDTF">2025-06-09T10:11:39Z</dcterms:modified>
</cp:coreProperties>
</file>